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FE7" lockStructure="1"/>
  <bookViews>
    <workbookView xWindow="360" yWindow="30" windowWidth="20880" windowHeight="10050"/>
  </bookViews>
  <sheets>
    <sheet name="MBLL Flex Credit Worksheet" sheetId="1" r:id="rId1"/>
    <sheet name="Sheet1" sheetId="2" state="hidden" r:id="rId2"/>
    <sheet name="Optional Life Rates" sheetId="3" state="hidden" r:id="rId3"/>
    <sheet name="Voluntary CI Rates" sheetId="5" state="hidden" r:id="rId4"/>
    <sheet name="Voluntary AD&amp;D Rates" sheetId="6" state="hidden" r:id="rId5"/>
  </sheets>
  <definedNames>
    <definedName name="_xlnm.Print_Area" localSheetId="0">'MBLL Flex Credit Worksheet'!$B$1:$X$89</definedName>
  </definedNames>
  <calcPr calcId="145621"/>
</workbook>
</file>

<file path=xl/calcChain.xml><?xml version="1.0" encoding="utf-8"?>
<calcChain xmlns="http://schemas.openxmlformats.org/spreadsheetml/2006/main">
  <c r="T10" i="1" l="1"/>
  <c r="V68" i="1" l="1"/>
  <c r="T20" i="1" l="1"/>
  <c r="V60" i="1" s="1"/>
  <c r="V52" i="1"/>
  <c r="V78" i="1"/>
  <c r="V45" i="1" l="1"/>
  <c r="V36" i="1"/>
  <c r="V76" i="1" s="1"/>
  <c r="V29" i="1"/>
  <c r="V80" i="1" l="1"/>
  <c r="V83" i="1" s="1"/>
  <c r="V74" i="1"/>
</calcChain>
</file>

<file path=xl/sharedStrings.xml><?xml version="1.0" encoding="utf-8"?>
<sst xmlns="http://schemas.openxmlformats.org/spreadsheetml/2006/main" count="76" uniqueCount="46">
  <si>
    <t>7. Allocate Excess Flex Credits</t>
  </si>
  <si>
    <t>I would like to allocate my excess Flex Credits to a:</t>
  </si>
  <si>
    <t>My Annual Cost:</t>
  </si>
  <si>
    <t>First Name:</t>
  </si>
  <si>
    <t>Last Name:</t>
  </si>
  <si>
    <t>This step does not apply to you as your total annual cost of benefits is greater than your Flex Credits.</t>
  </si>
  <si>
    <t>Your annual Flex Credits are greater than your total annual cost of benefits. You may allocate your remaining Flex Credits to either a Health Spending Account (HSA) or a Wellness Spending Account (WSA). Please note, the WSA requires a minimum allocation of $15.</t>
  </si>
  <si>
    <t>Gender:</t>
  </si>
  <si>
    <t>Smoking Status:</t>
  </si>
  <si>
    <r>
      <t>STEP 2: S</t>
    </r>
    <r>
      <rPr>
        <b/>
        <sz val="11.5"/>
        <color rgb="FF231F20"/>
        <rFont val="Calibri"/>
        <family val="2"/>
        <scheme val="minor"/>
      </rPr>
      <t>POUSE'S</t>
    </r>
    <r>
      <rPr>
        <b/>
        <sz val="14"/>
        <color rgb="FF231F20"/>
        <rFont val="Calibri"/>
        <family val="2"/>
        <scheme val="minor"/>
      </rPr>
      <t xml:space="preserve"> I</t>
    </r>
    <r>
      <rPr>
        <b/>
        <sz val="11.5"/>
        <color rgb="FF231F20"/>
        <rFont val="Calibri"/>
        <family val="2"/>
        <scheme val="minor"/>
      </rPr>
      <t>NFORMATION (IF APPLICABLE)</t>
    </r>
  </si>
  <si>
    <t>Age Band</t>
  </si>
  <si>
    <t>Male</t>
  </si>
  <si>
    <t>Female</t>
  </si>
  <si>
    <t>Non-Smoker</t>
  </si>
  <si>
    <t>Smoker</t>
  </si>
  <si>
    <t>Age:</t>
  </si>
  <si>
    <t>Coverage applied for:</t>
  </si>
  <si>
    <r>
      <rPr>
        <b/>
        <sz val="14"/>
        <color rgb="FF231F20"/>
        <rFont val="Calibri"/>
        <family val="2"/>
        <scheme val="minor"/>
      </rPr>
      <t>STEP 5:</t>
    </r>
    <r>
      <rPr>
        <b/>
        <sz val="12"/>
        <color rgb="FF231F20"/>
        <rFont val="Calibri"/>
        <family val="2"/>
        <scheme val="minor"/>
      </rPr>
      <t xml:space="preserve">  </t>
    </r>
    <r>
      <rPr>
        <b/>
        <sz val="14"/>
        <color rgb="FF231F20"/>
        <rFont val="Calibri"/>
        <family val="2"/>
        <scheme val="minor"/>
      </rPr>
      <t>S</t>
    </r>
    <r>
      <rPr>
        <b/>
        <sz val="11.5"/>
        <color rgb="FF231F20"/>
        <rFont val="Calibri"/>
        <family val="2"/>
        <scheme val="minor"/>
      </rPr>
      <t>ELECT</t>
    </r>
    <r>
      <rPr>
        <b/>
        <sz val="12"/>
        <color rgb="FF231F20"/>
        <rFont val="Calibri"/>
        <family val="2"/>
        <scheme val="minor"/>
      </rPr>
      <t xml:space="preserve"> </t>
    </r>
    <r>
      <rPr>
        <b/>
        <sz val="14"/>
        <color rgb="FF231F20"/>
        <rFont val="Calibri"/>
        <family val="2"/>
        <scheme val="minor"/>
      </rPr>
      <t>V</t>
    </r>
    <r>
      <rPr>
        <b/>
        <sz val="11.5"/>
        <color rgb="FF231F20"/>
        <rFont val="Calibri"/>
        <family val="2"/>
        <scheme val="minor"/>
      </rPr>
      <t>OLUNTARY</t>
    </r>
    <r>
      <rPr>
        <b/>
        <sz val="14"/>
        <color rgb="FF231F20"/>
        <rFont val="Calibri"/>
        <family val="2"/>
        <scheme val="minor"/>
      </rPr>
      <t xml:space="preserve"> A</t>
    </r>
    <r>
      <rPr>
        <b/>
        <sz val="11.5"/>
        <color rgb="FF231F20"/>
        <rFont val="Calibri"/>
        <family val="2"/>
        <scheme val="minor"/>
      </rPr>
      <t>CCIDENTAL</t>
    </r>
    <r>
      <rPr>
        <b/>
        <sz val="14"/>
        <color rgb="FF231F20"/>
        <rFont val="Calibri"/>
        <family val="2"/>
        <scheme val="minor"/>
      </rPr>
      <t xml:space="preserve"> D</t>
    </r>
    <r>
      <rPr>
        <b/>
        <sz val="11.5"/>
        <color rgb="FF231F20"/>
        <rFont val="Calibri"/>
        <family val="2"/>
        <scheme val="minor"/>
      </rPr>
      <t>EATH &amp;</t>
    </r>
    <r>
      <rPr>
        <b/>
        <sz val="14"/>
        <color rgb="FF231F20"/>
        <rFont val="Calibri"/>
        <family val="2"/>
        <scheme val="minor"/>
      </rPr>
      <t xml:space="preserve"> D</t>
    </r>
    <r>
      <rPr>
        <b/>
        <sz val="11.5"/>
        <color rgb="FF231F20"/>
        <rFont val="Calibri"/>
        <family val="2"/>
        <scheme val="minor"/>
      </rPr>
      <t>ISMEMBERMENT</t>
    </r>
    <r>
      <rPr>
        <b/>
        <sz val="14"/>
        <color rgb="FF231F20"/>
        <rFont val="Calibri"/>
        <family val="2"/>
        <scheme val="minor"/>
      </rPr>
      <t xml:space="preserve"> B</t>
    </r>
    <r>
      <rPr>
        <b/>
        <sz val="11.5"/>
        <color rgb="FF231F20"/>
        <rFont val="Calibri"/>
        <family val="2"/>
        <scheme val="minor"/>
      </rPr>
      <t>ENEFIT</t>
    </r>
  </si>
  <si>
    <t>Coverage amount applied for:</t>
  </si>
  <si>
    <t>Coverage choice applied for:</t>
  </si>
  <si>
    <r>
      <t>STEP 1: E</t>
    </r>
    <r>
      <rPr>
        <b/>
        <sz val="11.5"/>
        <color rgb="FF231F20"/>
        <rFont val="Calibri"/>
        <family val="2"/>
        <scheme val="minor"/>
      </rPr>
      <t>MPLOYEE</t>
    </r>
    <r>
      <rPr>
        <b/>
        <sz val="14"/>
        <color rgb="FF231F20"/>
        <rFont val="Calibri"/>
        <family val="2"/>
        <scheme val="minor"/>
      </rPr>
      <t xml:space="preserve"> I</t>
    </r>
    <r>
      <rPr>
        <b/>
        <sz val="11.5"/>
        <color rgb="FF231F20"/>
        <rFont val="Calibri"/>
        <family val="2"/>
        <scheme val="minor"/>
      </rPr>
      <t>NFORMATION</t>
    </r>
  </si>
  <si>
    <t xml:space="preserve">
</t>
  </si>
  <si>
    <r>
      <t xml:space="preserve">Birth Date:
</t>
    </r>
    <r>
      <rPr>
        <b/>
        <sz val="9"/>
        <color rgb="FF231F20"/>
        <rFont val="Calibri"/>
        <family val="2"/>
        <scheme val="minor"/>
      </rPr>
      <t>(DD/MMM/YY)</t>
    </r>
  </si>
  <si>
    <r>
      <t>STEP 3:  S</t>
    </r>
    <r>
      <rPr>
        <b/>
        <sz val="11.5"/>
        <color rgb="FF231F20"/>
        <rFont val="Calibri"/>
        <family val="2"/>
        <scheme val="minor"/>
      </rPr>
      <t>ELECT</t>
    </r>
    <r>
      <rPr>
        <b/>
        <sz val="14"/>
        <color rgb="FF231F20"/>
        <rFont val="Calibri"/>
        <family val="2"/>
        <scheme val="minor"/>
      </rPr>
      <t xml:space="preserve"> E</t>
    </r>
    <r>
      <rPr>
        <b/>
        <sz val="11.5"/>
        <color rgb="FF231F20"/>
        <rFont val="Calibri"/>
        <family val="2"/>
        <scheme val="minor"/>
      </rPr>
      <t>MPLOYEE</t>
    </r>
    <r>
      <rPr>
        <b/>
        <sz val="14"/>
        <color rgb="FF231F20"/>
        <rFont val="Calibri"/>
        <family val="2"/>
        <scheme val="minor"/>
      </rPr>
      <t xml:space="preserve"> O</t>
    </r>
    <r>
      <rPr>
        <b/>
        <sz val="11.5"/>
        <color rgb="FF231F20"/>
        <rFont val="Calibri"/>
        <family val="2"/>
        <scheme val="minor"/>
      </rPr>
      <t>PTIONAL</t>
    </r>
    <r>
      <rPr>
        <b/>
        <sz val="14"/>
        <color rgb="FF231F20"/>
        <rFont val="Calibri"/>
        <family val="2"/>
        <scheme val="minor"/>
      </rPr>
      <t xml:space="preserve"> L</t>
    </r>
    <r>
      <rPr>
        <b/>
        <sz val="11.5"/>
        <color rgb="FF231F20"/>
        <rFont val="Calibri"/>
        <family val="2"/>
        <scheme val="minor"/>
      </rPr>
      <t>IFE</t>
    </r>
    <r>
      <rPr>
        <b/>
        <sz val="14"/>
        <color rgb="FF231F20"/>
        <rFont val="Calibri"/>
        <family val="2"/>
        <scheme val="minor"/>
      </rPr>
      <t xml:space="preserve"> B</t>
    </r>
    <r>
      <rPr>
        <b/>
        <sz val="11.5"/>
        <color rgb="FF231F20"/>
        <rFont val="Calibri"/>
        <family val="2"/>
        <scheme val="minor"/>
      </rPr>
      <t>ENEFIT</t>
    </r>
  </si>
  <si>
    <r>
      <t>STEP 6:  S</t>
    </r>
    <r>
      <rPr>
        <b/>
        <sz val="11.5"/>
        <color rgb="FF231F20"/>
        <rFont val="Calibri"/>
        <family val="2"/>
        <scheme val="minor"/>
      </rPr>
      <t>ELECT</t>
    </r>
    <r>
      <rPr>
        <b/>
        <sz val="14"/>
        <color rgb="FF231F20"/>
        <rFont val="Calibri"/>
        <family val="2"/>
        <scheme val="minor"/>
      </rPr>
      <t xml:space="preserve"> E</t>
    </r>
    <r>
      <rPr>
        <b/>
        <sz val="11.5"/>
        <color rgb="FF231F20"/>
        <rFont val="Calibri"/>
        <family val="2"/>
        <scheme val="minor"/>
      </rPr>
      <t>MPLOYEE</t>
    </r>
    <r>
      <rPr>
        <b/>
        <sz val="14"/>
        <color rgb="FF231F20"/>
        <rFont val="Calibri"/>
        <family val="2"/>
        <scheme val="minor"/>
      </rPr>
      <t xml:space="preserve"> V</t>
    </r>
    <r>
      <rPr>
        <b/>
        <sz val="11.5"/>
        <color rgb="FF231F20"/>
        <rFont val="Calibri"/>
        <family val="2"/>
        <scheme val="minor"/>
      </rPr>
      <t>OLUNTARY</t>
    </r>
    <r>
      <rPr>
        <b/>
        <sz val="14"/>
        <color rgb="FF231F20"/>
        <rFont val="Calibri"/>
        <family val="2"/>
        <scheme val="minor"/>
      </rPr>
      <t xml:space="preserve"> C</t>
    </r>
    <r>
      <rPr>
        <b/>
        <sz val="11.5"/>
        <color rgb="FF231F20"/>
        <rFont val="Calibri"/>
        <family val="2"/>
        <scheme val="minor"/>
      </rPr>
      <t>RITICAL</t>
    </r>
    <r>
      <rPr>
        <b/>
        <sz val="14"/>
        <color rgb="FF231F20"/>
        <rFont val="Calibri"/>
        <family val="2"/>
        <scheme val="minor"/>
      </rPr>
      <t xml:space="preserve"> I</t>
    </r>
    <r>
      <rPr>
        <b/>
        <sz val="11.5"/>
        <color rgb="FF231F20"/>
        <rFont val="Calibri"/>
        <family val="2"/>
        <scheme val="minor"/>
      </rPr>
      <t>LLNESS</t>
    </r>
  </si>
  <si>
    <r>
      <t>STEP 8:  S</t>
    </r>
    <r>
      <rPr>
        <b/>
        <sz val="11.5"/>
        <color rgb="FF231F20"/>
        <rFont val="Calibri"/>
        <family val="2"/>
        <scheme val="minor"/>
      </rPr>
      <t xml:space="preserve">ELECT </t>
    </r>
    <r>
      <rPr>
        <b/>
        <sz val="14"/>
        <color rgb="FF231F20"/>
        <rFont val="Calibri"/>
        <family val="2"/>
        <scheme val="minor"/>
      </rPr>
      <t>C</t>
    </r>
    <r>
      <rPr>
        <b/>
        <sz val="11.5"/>
        <color rgb="FF231F20"/>
        <rFont val="Calibri"/>
        <family val="2"/>
        <scheme val="minor"/>
      </rPr>
      <t>HILD</t>
    </r>
    <r>
      <rPr>
        <b/>
        <sz val="14"/>
        <color rgb="FF231F20"/>
        <rFont val="Calibri"/>
        <family val="2"/>
        <scheme val="minor"/>
      </rPr>
      <t xml:space="preserve"> V</t>
    </r>
    <r>
      <rPr>
        <b/>
        <sz val="11.5"/>
        <color rgb="FF231F20"/>
        <rFont val="Calibri"/>
        <family val="2"/>
        <scheme val="minor"/>
      </rPr>
      <t>OLUNTARY</t>
    </r>
    <r>
      <rPr>
        <b/>
        <sz val="14"/>
        <color rgb="FF231F20"/>
        <rFont val="Calibri"/>
        <family val="2"/>
        <scheme val="minor"/>
      </rPr>
      <t xml:space="preserve"> C</t>
    </r>
    <r>
      <rPr>
        <b/>
        <sz val="11.5"/>
        <color rgb="FF231F20"/>
        <rFont val="Calibri"/>
        <family val="2"/>
        <scheme val="minor"/>
      </rPr>
      <t>HILD</t>
    </r>
    <r>
      <rPr>
        <b/>
        <sz val="14"/>
        <color rgb="FF231F20"/>
        <rFont val="Calibri"/>
        <family val="2"/>
        <scheme val="minor"/>
      </rPr>
      <t xml:space="preserve"> C</t>
    </r>
    <r>
      <rPr>
        <b/>
        <sz val="11.5"/>
        <color rgb="FF231F20"/>
        <rFont val="Calibri"/>
        <family val="2"/>
        <scheme val="minor"/>
      </rPr>
      <t>RITICAL</t>
    </r>
    <r>
      <rPr>
        <b/>
        <sz val="14"/>
        <color rgb="FF231F20"/>
        <rFont val="Calibri"/>
        <family val="2"/>
        <scheme val="minor"/>
      </rPr>
      <t xml:space="preserve"> I</t>
    </r>
    <r>
      <rPr>
        <b/>
        <sz val="11.5"/>
        <color rgb="FF231F20"/>
        <rFont val="Calibri"/>
        <family val="2"/>
        <scheme val="minor"/>
      </rPr>
      <t>LLNESS</t>
    </r>
  </si>
  <si>
    <t>Employee Only</t>
  </si>
  <si>
    <t>Family</t>
  </si>
  <si>
    <t xml:space="preserve">Child </t>
  </si>
  <si>
    <r>
      <t>STEP 4:  S</t>
    </r>
    <r>
      <rPr>
        <b/>
        <sz val="11.5"/>
        <color rgb="FF231F20"/>
        <rFont val="Calibri"/>
        <family val="2"/>
        <scheme val="minor"/>
      </rPr>
      <t>ELECT</t>
    </r>
    <r>
      <rPr>
        <b/>
        <sz val="14"/>
        <color rgb="FF231F20"/>
        <rFont val="Calibri"/>
        <family val="2"/>
        <scheme val="minor"/>
      </rPr>
      <t xml:space="preserve"> S</t>
    </r>
    <r>
      <rPr>
        <b/>
        <sz val="11.5"/>
        <color rgb="FF231F20"/>
        <rFont val="Calibri"/>
        <family val="2"/>
        <scheme val="minor"/>
      </rPr>
      <t>POUSAL</t>
    </r>
    <r>
      <rPr>
        <b/>
        <sz val="14"/>
        <color rgb="FF231F20"/>
        <rFont val="Calibri"/>
        <family val="2"/>
        <scheme val="minor"/>
      </rPr>
      <t xml:space="preserve"> O</t>
    </r>
    <r>
      <rPr>
        <b/>
        <sz val="11.5"/>
        <color rgb="FF231F20"/>
        <rFont val="Calibri"/>
        <family val="2"/>
        <scheme val="minor"/>
      </rPr>
      <t>PTIONAL</t>
    </r>
    <r>
      <rPr>
        <b/>
        <sz val="14"/>
        <color rgb="FF231F20"/>
        <rFont val="Calibri"/>
        <family val="2"/>
        <scheme val="minor"/>
      </rPr>
      <t xml:space="preserve"> L</t>
    </r>
    <r>
      <rPr>
        <b/>
        <sz val="11.5"/>
        <color rgb="FF231F20"/>
        <rFont val="Calibri"/>
        <family val="2"/>
        <scheme val="minor"/>
      </rPr>
      <t>IFE</t>
    </r>
    <r>
      <rPr>
        <b/>
        <sz val="14"/>
        <color rgb="FF231F20"/>
        <rFont val="Calibri"/>
        <family val="2"/>
        <scheme val="minor"/>
      </rPr>
      <t xml:space="preserve"> </t>
    </r>
    <r>
      <rPr>
        <b/>
        <sz val="14"/>
        <color rgb="FF231F20"/>
        <rFont val="Calibri"/>
        <family val="2"/>
        <scheme val="minor"/>
      </rPr>
      <t>B</t>
    </r>
    <r>
      <rPr>
        <b/>
        <sz val="11.5"/>
        <color rgb="FF231F20"/>
        <rFont val="Calibri"/>
        <family val="2"/>
        <scheme val="minor"/>
      </rPr>
      <t>ENEFIT</t>
    </r>
  </si>
  <si>
    <r>
      <t>STEP 7:  S</t>
    </r>
    <r>
      <rPr>
        <b/>
        <sz val="11.5"/>
        <color rgb="FF231F20"/>
        <rFont val="Calibri"/>
        <family val="2"/>
        <scheme val="minor"/>
      </rPr>
      <t xml:space="preserve">ELECT </t>
    </r>
    <r>
      <rPr>
        <b/>
        <sz val="14"/>
        <color rgb="FF231F20"/>
        <rFont val="Calibri"/>
        <family val="2"/>
        <scheme val="minor"/>
      </rPr>
      <t>S</t>
    </r>
    <r>
      <rPr>
        <b/>
        <sz val="11.5"/>
        <color rgb="FF231F20"/>
        <rFont val="Calibri"/>
        <family val="2"/>
        <scheme val="minor"/>
      </rPr>
      <t>POUSAL</t>
    </r>
    <r>
      <rPr>
        <b/>
        <sz val="14"/>
        <color rgb="FF231F20"/>
        <rFont val="Calibri"/>
        <family val="2"/>
        <scheme val="minor"/>
      </rPr>
      <t xml:space="preserve"> V</t>
    </r>
    <r>
      <rPr>
        <b/>
        <sz val="11.5"/>
        <color rgb="FF231F20"/>
        <rFont val="Calibri"/>
        <family val="2"/>
        <scheme val="minor"/>
      </rPr>
      <t>OLUNTARY</t>
    </r>
    <r>
      <rPr>
        <b/>
        <sz val="14"/>
        <color rgb="FF231F20"/>
        <rFont val="Calibri"/>
        <family val="2"/>
        <scheme val="minor"/>
      </rPr>
      <t xml:space="preserve"> </t>
    </r>
    <r>
      <rPr>
        <b/>
        <sz val="14"/>
        <color rgb="FF231F20"/>
        <rFont val="Calibri"/>
        <family val="2"/>
        <scheme val="minor"/>
      </rPr>
      <t>C</t>
    </r>
    <r>
      <rPr>
        <b/>
        <sz val="11.5"/>
        <color rgb="FF231F20"/>
        <rFont val="Calibri"/>
        <family val="2"/>
        <scheme val="minor"/>
      </rPr>
      <t>RITICAL</t>
    </r>
    <r>
      <rPr>
        <b/>
        <sz val="14"/>
        <color rgb="FF231F20"/>
        <rFont val="Calibri"/>
        <family val="2"/>
        <scheme val="minor"/>
      </rPr>
      <t xml:space="preserve"> I</t>
    </r>
    <r>
      <rPr>
        <b/>
        <sz val="11.5"/>
        <color rgb="FF231F20"/>
        <rFont val="Calibri"/>
        <family val="2"/>
        <scheme val="minor"/>
      </rPr>
      <t>LLNESS</t>
    </r>
  </si>
  <si>
    <r>
      <t xml:space="preserve">Bi-weekly Payroll Deduction based on 24 pays per year: 
</t>
    </r>
    <r>
      <rPr>
        <sz val="9"/>
        <color rgb="FF231F20"/>
        <rFont val="Calibri"/>
        <family val="2"/>
        <scheme val="minor"/>
      </rPr>
      <t>(Deductions will be made on the first 2 pays of each month)</t>
    </r>
  </si>
  <si>
    <t>Enter your personal information in the yellow highlighted fields. Then select the Voluntary Benefits and coverage amounts you would like. Please refer to the Enrolment Guide for benefit costs. The calculator will automatically calculate the annual cost of your selections.</t>
  </si>
  <si>
    <t>Total Annual Cost of Voluntary Benefits (adds Steps 3 to 8):</t>
  </si>
  <si>
    <t>Employee Voluntary Benefits Total (adds Steps 3, 5, 6):</t>
  </si>
  <si>
    <t>Spouse Voluntary Benefits Total (adds Steps 4 &amp; 7):</t>
  </si>
  <si>
    <t>Child Voluntary Benefits Total (Step 8)</t>
  </si>
  <si>
    <t>Please note this worksheet is intended to be used only as a guide. Worksheet calculations may differ from actual volume and cost amounts calculated by the insurance company based on current contract provisions and premium rates. Applicable taxes have not been included in this illustration. If there are any discrepancies between the group contracts and the information on this worksheet, the group contract will take priority. Flex Credits and premium rates are reviewed annually and are subject to change. You will be notified in advance of any changes.</t>
  </si>
  <si>
    <t>Available in units of $10,000 to a maximum of $200,000. Coverage terminates the earlier of employee's age 65 or retirement. All amounts require medical evidence of good health approved by the insurance company.</t>
  </si>
  <si>
    <t>Available in units of $10,000 to a maximum of $200,000. Coverage terminates the earlier of spouse's age 65, employee's age 65, or employee's retirement. All amounts require medical evidence of good health approved by the insurance company.</t>
  </si>
  <si>
    <t>Employee or Family coverage available in units of $25,000 to a maximum of $250,000. Coverage terminates the earlier of employee's age 70 or employee's retirement. Medical evidence is not required.</t>
  </si>
  <si>
    <t>Available in units of $10,000 to a maximum of $150,000. Coverage terminates the earlier of employee's age 70 or retirement. $10,000 is guaranteed without medical evidence of good health. All amounts greater than $10,000 require medical evidence of good health approved by the insurance company.</t>
  </si>
  <si>
    <r>
      <rPr>
        <b/>
        <sz val="11"/>
        <color rgb="FFEF4123"/>
        <rFont val="Calibri"/>
        <family val="2"/>
        <scheme val="minor"/>
      </rPr>
      <t>Note: You can only apply for this benefit if you have also applied for the Employee Voluntary Critical Illness benefit.</t>
    </r>
    <r>
      <rPr>
        <sz val="11"/>
        <color theme="1"/>
        <rFont val="Calibri"/>
        <family val="2"/>
        <scheme val="minor"/>
      </rPr>
      <t xml:space="preserve"> Available in units of $10,000 to a maximum of $150,000. Coverage terminates the earlier of spouse's age 70, employee's age 70 or employee's retirement. $10,000 is guaranteed without medical evidence of good health. All amounts greater than $10,000 require medical evidence of good health approved by the insurance company.</t>
    </r>
  </si>
  <si>
    <r>
      <rPr>
        <b/>
        <sz val="11"/>
        <color rgb="FFEF4123"/>
        <rFont val="Calibri"/>
        <family val="2"/>
        <scheme val="minor"/>
      </rPr>
      <t>Note: You can only apply for this benefit if you have also applied for the Employee Voluntary Critical Illness benefit.</t>
    </r>
    <r>
      <rPr>
        <sz val="11"/>
        <color theme="1"/>
        <rFont val="Calibri"/>
        <family val="2"/>
        <scheme val="minor"/>
      </rPr>
      <t xml:space="preserve"> $5,000 per Dependent Child is available. Coverage terminates the earlier of employee's age 70, employee's retirement or when the child no longer qualifies as a Dependent. Medical evidence is not required.
</t>
    </r>
  </si>
  <si>
    <r>
      <t xml:space="preserve">STEP 9:  </t>
    </r>
    <r>
      <rPr>
        <b/>
        <sz val="14"/>
        <color rgb="FF231F20"/>
        <rFont val="Calibri"/>
        <family val="2"/>
        <scheme val="minor"/>
      </rPr>
      <t>P</t>
    </r>
    <r>
      <rPr>
        <b/>
        <sz val="11.5"/>
        <color rgb="FF231F20"/>
        <rFont val="Calibri"/>
        <family val="2"/>
        <scheme val="minor"/>
      </rPr>
      <t>AYROLL</t>
    </r>
    <r>
      <rPr>
        <b/>
        <sz val="14"/>
        <color rgb="FF231F20"/>
        <rFont val="Calibri"/>
        <family val="2"/>
        <scheme val="minor"/>
      </rPr>
      <t xml:space="preserve"> D</t>
    </r>
    <r>
      <rPr>
        <b/>
        <sz val="11.5"/>
        <color rgb="FF231F20"/>
        <rFont val="Calibri"/>
        <family val="2"/>
        <scheme val="minor"/>
      </rPr>
      <t>EDUCTION</t>
    </r>
    <r>
      <rPr>
        <b/>
        <sz val="14"/>
        <color rgb="FF231F20"/>
        <rFont val="Calibri"/>
        <family val="2"/>
        <scheme val="minor"/>
      </rPr>
      <t xml:space="preserve"> S</t>
    </r>
    <r>
      <rPr>
        <b/>
        <sz val="11.5"/>
        <color rgb="FF231F20"/>
        <rFont val="Calibri"/>
        <family val="2"/>
        <scheme val="minor"/>
      </rPr>
      <t>UMMARY</t>
    </r>
  </si>
  <si>
    <r>
      <rPr>
        <b/>
        <sz val="20"/>
        <color rgb="FF231F20"/>
        <rFont val="Calibri"/>
        <family val="2"/>
        <scheme val="minor"/>
      </rPr>
      <t>CHOICES V</t>
    </r>
    <r>
      <rPr>
        <b/>
        <sz val="17"/>
        <color rgb="FF231F20"/>
        <rFont val="Calibri"/>
        <family val="2"/>
        <scheme val="minor"/>
      </rPr>
      <t>OLUNTARY</t>
    </r>
    <r>
      <rPr>
        <b/>
        <sz val="20"/>
        <color rgb="FF231F20"/>
        <rFont val="Calibri"/>
        <family val="2"/>
        <scheme val="minor"/>
      </rPr>
      <t xml:space="preserve"> B</t>
    </r>
    <r>
      <rPr>
        <b/>
        <sz val="17"/>
        <color rgb="FF231F20"/>
        <rFont val="Calibri"/>
        <family val="2"/>
        <scheme val="minor"/>
      </rPr>
      <t>ENEFITS</t>
    </r>
    <r>
      <rPr>
        <b/>
        <sz val="18"/>
        <color rgb="FF231F20"/>
        <rFont val="Calibri"/>
        <family val="2"/>
        <scheme val="minor"/>
      </rPr>
      <t xml:space="preserve">
</t>
    </r>
    <r>
      <rPr>
        <b/>
        <i/>
        <sz val="16"/>
        <color rgb="FF231F20"/>
        <rFont val="Calibri"/>
        <family val="2"/>
        <scheme val="minor"/>
      </rPr>
      <t>Cost Calculator for Practice Purposes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</si>
</sst>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quot;$&quot;#,##0.00"/>
    <numFmt numFmtId="165" formatCode="&quot;$&quot;#,##0"/>
    <numFmt numFmtId="166" formatCode="[$-409]d\-mmm\-yy;@"/>
    <numFmt numFmtId="167" formatCode="&quot;$&quot;#,##0.000_);[Red]\(&quot;$&quot;#,##0.000\)"/>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8"/>
      <color rgb="FF231F20"/>
      <name val="Calibri"/>
      <family val="2"/>
      <scheme val="minor"/>
    </font>
    <font>
      <b/>
      <i/>
      <sz val="16"/>
      <color rgb="FF231F20"/>
      <name val="Calibri"/>
      <family val="2"/>
      <scheme val="minor"/>
    </font>
    <font>
      <b/>
      <sz val="14"/>
      <color rgb="FF231F20"/>
      <name val="Calibri"/>
      <family val="2"/>
      <scheme val="minor"/>
    </font>
    <font>
      <b/>
      <sz val="16"/>
      <color rgb="FF231F20"/>
      <name val="Calibri"/>
      <family val="2"/>
      <scheme val="minor"/>
    </font>
    <font>
      <sz val="11"/>
      <color rgb="FF231F20"/>
      <name val="Calibri"/>
      <family val="2"/>
      <scheme val="minor"/>
    </font>
    <font>
      <b/>
      <sz val="11"/>
      <color rgb="FF231F20"/>
      <name val="Calibri"/>
      <family val="2"/>
      <scheme val="minor"/>
    </font>
    <font>
      <b/>
      <i/>
      <sz val="10"/>
      <color rgb="FF231F20"/>
      <name val="Calibri"/>
      <family val="2"/>
      <scheme val="minor"/>
    </font>
    <font>
      <b/>
      <sz val="12"/>
      <color theme="0"/>
      <name val="Calibri"/>
      <family val="2"/>
      <scheme val="minor"/>
    </font>
    <font>
      <b/>
      <sz val="12"/>
      <color rgb="FF231F20"/>
      <name val="Calibri"/>
      <family val="2"/>
      <scheme val="minor"/>
    </font>
    <font>
      <b/>
      <sz val="11"/>
      <color rgb="FFFF0000"/>
      <name val="Calibri"/>
      <family val="2"/>
      <scheme val="minor"/>
    </font>
    <font>
      <b/>
      <sz val="11.5"/>
      <color rgb="FF231F20"/>
      <name val="Calibri"/>
      <family val="2"/>
      <scheme val="minor"/>
    </font>
    <font>
      <i/>
      <sz val="8"/>
      <color theme="1"/>
      <name val="Calibri"/>
      <family val="2"/>
      <scheme val="minor"/>
    </font>
    <font>
      <b/>
      <sz val="20"/>
      <color rgb="FF231F20"/>
      <name val="Calibri"/>
      <family val="2"/>
      <scheme val="minor"/>
    </font>
    <font>
      <sz val="12"/>
      <name val="Calibri"/>
      <family val="2"/>
      <scheme val="minor"/>
    </font>
    <font>
      <b/>
      <sz val="12"/>
      <name val="Calibri"/>
      <family val="2"/>
    </font>
    <font>
      <sz val="11"/>
      <name val="Calibri"/>
      <family val="2"/>
      <scheme val="minor"/>
    </font>
    <font>
      <b/>
      <sz val="9"/>
      <color rgb="FF231F20"/>
      <name val="Calibri"/>
      <family val="2"/>
      <scheme val="minor"/>
    </font>
    <font>
      <b/>
      <sz val="11"/>
      <name val="Calibri"/>
      <family val="2"/>
      <scheme val="minor"/>
    </font>
    <font>
      <b/>
      <sz val="11"/>
      <color rgb="FFEF4123"/>
      <name val="Calibri"/>
      <family val="2"/>
      <scheme val="minor"/>
    </font>
    <font>
      <b/>
      <sz val="17"/>
      <color rgb="FF231F20"/>
      <name val="Calibri"/>
      <family val="2"/>
      <scheme val="minor"/>
    </font>
    <font>
      <sz val="9"/>
      <color rgb="FF231F20"/>
      <name val="Calibri"/>
      <family val="2"/>
      <scheme val="minor"/>
    </font>
  </fonts>
  <fills count="6">
    <fill>
      <patternFill patternType="none"/>
    </fill>
    <fill>
      <patternFill patternType="gray125"/>
    </fill>
    <fill>
      <patternFill patternType="solid">
        <fgColor rgb="FFFFD400"/>
        <bgColor indexed="64"/>
      </patternFill>
    </fill>
    <fill>
      <patternFill patternType="solid">
        <fgColor rgb="FFD05AA1"/>
        <bgColor indexed="64"/>
      </patternFill>
    </fill>
    <fill>
      <patternFill patternType="solid">
        <fgColor rgb="FFEF4123"/>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05">
    <xf numFmtId="0" fontId="0" fillId="0" borderId="0" xfId="0"/>
    <xf numFmtId="0" fontId="7" fillId="0" borderId="0" xfId="0" applyFont="1"/>
    <xf numFmtId="0" fontId="7" fillId="0" borderId="0" xfId="0" applyFont="1" applyAlignment="1">
      <alignment vertical="center"/>
    </xf>
    <xf numFmtId="0" fontId="7" fillId="5" borderId="0" xfId="0" applyFont="1" applyFill="1"/>
    <xf numFmtId="0" fontId="1" fillId="0" borderId="0" xfId="0" applyFont="1"/>
    <xf numFmtId="0" fontId="0" fillId="0" borderId="0" xfId="0"/>
    <xf numFmtId="0" fontId="0" fillId="0" borderId="0" xfId="0"/>
    <xf numFmtId="0" fontId="0" fillId="0" borderId="0" xfId="0" applyNumberFormat="1"/>
    <xf numFmtId="0" fontId="0" fillId="0" borderId="0" xfId="0" applyProtection="1"/>
    <xf numFmtId="0" fontId="6" fillId="3" borderId="0" xfId="0" applyFont="1" applyFill="1" applyAlignment="1" applyProtection="1">
      <alignment horizontal="center" vertical="center"/>
    </xf>
    <xf numFmtId="0" fontId="5" fillId="3" borderId="0" xfId="0" applyFont="1" applyFill="1" applyAlignment="1" applyProtection="1">
      <alignment horizontal="center"/>
    </xf>
    <xf numFmtId="0" fontId="5" fillId="5" borderId="0" xfId="0" applyFont="1" applyFill="1" applyAlignment="1" applyProtection="1"/>
    <xf numFmtId="0" fontId="11" fillId="5" borderId="0" xfId="0" applyFont="1" applyFill="1" applyAlignment="1" applyProtection="1"/>
    <xf numFmtId="0" fontId="7" fillId="5" borderId="0" xfId="0" applyFont="1" applyFill="1" applyProtection="1"/>
    <xf numFmtId="0" fontId="10" fillId="4" borderId="0" xfId="0" applyFont="1" applyFill="1" applyAlignment="1" applyProtection="1"/>
    <xf numFmtId="0" fontId="2" fillId="4" borderId="0" xfId="0" applyFont="1" applyFill="1" applyProtection="1"/>
    <xf numFmtId="0" fontId="7" fillId="0" borderId="0" xfId="0" applyFont="1" applyProtection="1"/>
    <xf numFmtId="0" fontId="8" fillId="0" borderId="0" xfId="0" applyFont="1" applyProtection="1"/>
    <xf numFmtId="0" fontId="8" fillId="0" borderId="0" xfId="0" applyFont="1" applyFill="1" applyBorder="1" applyAlignment="1" applyProtection="1">
      <alignment vertical="center"/>
    </xf>
    <xf numFmtId="0" fontId="7" fillId="0" borderId="0" xfId="0" applyFont="1" applyBorder="1" applyAlignment="1" applyProtection="1">
      <alignment horizontal="center"/>
    </xf>
    <xf numFmtId="0" fontId="8" fillId="0" borderId="0" xfId="0" applyFont="1" applyFill="1" applyBorder="1" applyProtection="1"/>
    <xf numFmtId="164" fontId="8" fillId="0" borderId="0" xfId="0" applyNumberFormat="1" applyFont="1" applyBorder="1" applyAlignment="1" applyProtection="1">
      <alignment horizontal="center"/>
    </xf>
    <xf numFmtId="164" fontId="8" fillId="0" borderId="0" xfId="0" applyNumberFormat="1" applyFont="1" applyFill="1" applyBorder="1" applyAlignment="1" applyProtection="1">
      <alignment horizontal="center"/>
    </xf>
    <xf numFmtId="0" fontId="9" fillId="0" borderId="0" xfId="0" applyFont="1" applyProtection="1"/>
    <xf numFmtId="0" fontId="7" fillId="0" borderId="0" xfId="0" applyFont="1" applyAlignment="1" applyProtection="1">
      <alignment vertical="center"/>
    </xf>
    <xf numFmtId="0" fontId="7" fillId="0" borderId="0" xfId="0" applyFont="1" applyAlignment="1" applyProtection="1">
      <alignment horizontal="right" vertical="center"/>
    </xf>
    <xf numFmtId="164" fontId="7" fillId="0" borderId="0" xfId="0" applyNumberFormat="1" applyFont="1" applyAlignment="1" applyProtection="1">
      <alignment vertical="center"/>
    </xf>
    <xf numFmtId="4" fontId="8" fillId="0" borderId="0" xfId="0" applyNumberFormat="1" applyFont="1" applyBorder="1" applyAlignment="1" applyProtection="1">
      <alignment vertical="center"/>
    </xf>
    <xf numFmtId="4" fontId="7" fillId="0" borderId="0" xfId="0" applyNumberFormat="1" applyFont="1" applyBorder="1" applyAlignment="1" applyProtection="1">
      <alignment vertical="center"/>
    </xf>
    <xf numFmtId="0" fontId="7" fillId="0" borderId="0" xfId="0" applyFont="1" applyAlignment="1" applyProtection="1">
      <alignment horizontal="center" vertical="center"/>
    </xf>
    <xf numFmtId="0" fontId="1" fillId="0" borderId="0" xfId="0" applyFont="1" applyProtection="1"/>
    <xf numFmtId="0" fontId="1" fillId="0" borderId="0" xfId="0" applyFont="1" applyFill="1" applyProtection="1"/>
    <xf numFmtId="0" fontId="12" fillId="5" borderId="0" xfId="0" applyFont="1" applyFill="1" applyProtection="1"/>
    <xf numFmtId="0" fontId="11" fillId="4" borderId="0" xfId="0" applyFont="1" applyFill="1" applyAlignment="1" applyProtection="1"/>
    <xf numFmtId="0" fontId="8" fillId="0" borderId="0" xfId="0" applyFont="1" applyAlignment="1" applyProtection="1">
      <alignment vertical="center" wrapText="1"/>
    </xf>
    <xf numFmtId="165" fontId="7" fillId="0" borderId="0" xfId="0" applyNumberFormat="1" applyFont="1" applyAlignment="1" applyProtection="1">
      <alignment vertical="center"/>
    </xf>
    <xf numFmtId="0" fontId="7" fillId="5" borderId="0" xfId="0" applyFont="1" applyFill="1" applyAlignment="1" applyProtection="1">
      <alignment vertical="top" wrapText="1"/>
    </xf>
    <xf numFmtId="0" fontId="7" fillId="5" borderId="0" xfId="0" applyFont="1" applyFill="1" applyAlignment="1" applyProtection="1">
      <alignment horizontal="right" vertical="top" wrapText="1"/>
    </xf>
    <xf numFmtId="0" fontId="7" fillId="5" borderId="0" xfId="0" applyFont="1" applyFill="1" applyAlignment="1" applyProtection="1">
      <alignment vertical="center" wrapText="1"/>
    </xf>
    <xf numFmtId="0" fontId="0" fillId="0" borderId="1" xfId="0" applyFont="1" applyBorder="1" applyAlignment="1">
      <alignment horizontal="left" vertical="top" wrapText="1" indent="1"/>
    </xf>
    <xf numFmtId="0" fontId="0" fillId="0" borderId="1" xfId="0" applyFont="1" applyFill="1" applyBorder="1" applyAlignment="1">
      <alignment horizontal="left" vertical="top" wrapText="1" indent="1"/>
    </xf>
    <xf numFmtId="0" fontId="0" fillId="0" borderId="1" xfId="0" applyFont="1" applyBorder="1" applyAlignment="1">
      <alignment horizontal="center" vertical="center" wrapText="1"/>
    </xf>
    <xf numFmtId="0" fontId="8" fillId="0" borderId="0" xfId="0" applyFont="1" applyAlignment="1" applyProtection="1">
      <alignment horizontal="center" vertical="center"/>
    </xf>
    <xf numFmtId="165" fontId="7" fillId="0" borderId="0" xfId="0" applyNumberFormat="1" applyFont="1" applyAlignment="1" applyProtection="1">
      <alignment horizontal="right" vertical="center"/>
    </xf>
    <xf numFmtId="0" fontId="8" fillId="0" borderId="0" xfId="0" applyFont="1" applyAlignment="1" applyProtection="1">
      <alignment vertical="center"/>
    </xf>
    <xf numFmtId="49" fontId="8" fillId="0" borderId="0" xfId="0" applyNumberFormat="1" applyFont="1" applyAlignment="1" applyProtection="1">
      <alignment vertical="center"/>
    </xf>
    <xf numFmtId="167" fontId="0" fillId="0" borderId="1" xfId="0" applyNumberFormat="1" applyFont="1" applyBorder="1" applyAlignment="1">
      <alignment horizontal="left" vertical="top" wrapText="1" indent="1"/>
    </xf>
    <xf numFmtId="167" fontId="0" fillId="0" borderId="0" xfId="0" applyNumberFormat="1"/>
    <xf numFmtId="167" fontId="0" fillId="0" borderId="1" xfId="0" applyNumberFormat="1" applyFont="1" applyBorder="1" applyAlignment="1">
      <alignment horizontal="left" vertical="top" wrapText="1" indent="3"/>
    </xf>
    <xf numFmtId="0" fontId="0" fillId="0" borderId="0" xfId="0" applyAlignment="1" applyProtection="1">
      <alignment vertical="center" wrapText="1"/>
    </xf>
    <xf numFmtId="0" fontId="0" fillId="0" borderId="0" xfId="0" applyAlignment="1"/>
    <xf numFmtId="164" fontId="8" fillId="0" borderId="0" xfId="0" applyNumberFormat="1" applyFont="1" applyFill="1" applyBorder="1" applyAlignment="1" applyProtection="1">
      <alignment horizontal="center" vertical="center"/>
    </xf>
    <xf numFmtId="164" fontId="0" fillId="0" borderId="0" xfId="0" applyNumberFormat="1"/>
    <xf numFmtId="0" fontId="16" fillId="0" borderId="1" xfId="0" applyFont="1" applyFill="1" applyBorder="1" applyAlignment="1" applyProtection="1">
      <alignment horizontal="left" vertical="top" wrapText="1" indent="2"/>
      <protection hidden="1"/>
    </xf>
    <xf numFmtId="0" fontId="0" fillId="0" borderId="0" xfId="0" applyProtection="1">
      <protection hidden="1"/>
    </xf>
    <xf numFmtId="0" fontId="18" fillId="0" borderId="1" xfId="0" applyFont="1" applyFill="1" applyBorder="1" applyAlignment="1" applyProtection="1">
      <alignment horizontal="left" vertical="top" wrapText="1" indent="1"/>
      <protection hidden="1"/>
    </xf>
    <xf numFmtId="167" fontId="18" fillId="0" borderId="1" xfId="0" applyNumberFormat="1" applyFont="1" applyFill="1" applyBorder="1" applyAlignment="1" applyProtection="1">
      <alignment horizontal="left" vertical="top" wrapText="1" indent="1"/>
      <protection hidden="1"/>
    </xf>
    <xf numFmtId="167" fontId="18" fillId="0" borderId="1" xfId="0" applyNumberFormat="1" applyFont="1" applyFill="1" applyBorder="1" applyAlignment="1" applyProtection="1">
      <alignment horizontal="left" vertical="top" wrapText="1" indent="3"/>
      <protection hidden="1"/>
    </xf>
    <xf numFmtId="0" fontId="18" fillId="0" borderId="1" xfId="0" applyFont="1" applyFill="1" applyBorder="1" applyAlignment="1" applyProtection="1">
      <alignment horizontal="center" vertical="top" wrapText="1"/>
      <protection hidden="1"/>
    </xf>
    <xf numFmtId="0" fontId="18" fillId="0" borderId="0" xfId="0" applyFont="1" applyFill="1" applyProtection="1">
      <protection hidden="1"/>
    </xf>
    <xf numFmtId="164" fontId="8" fillId="0" borderId="1" xfId="0" applyNumberFormat="1" applyFont="1" applyFill="1" applyBorder="1" applyAlignment="1" applyProtection="1">
      <alignment horizontal="center" vertical="center"/>
    </xf>
    <xf numFmtId="164" fontId="20" fillId="0" borderId="1" xfId="0" applyNumberFormat="1" applyFont="1" applyFill="1" applyBorder="1" applyAlignment="1" applyProtection="1">
      <alignment horizontal="center" vertical="center"/>
    </xf>
    <xf numFmtId="0" fontId="8" fillId="0" borderId="0" xfId="0" applyFont="1" applyAlignment="1" applyProtection="1">
      <alignment horizontal="center" vertical="center"/>
    </xf>
    <xf numFmtId="164" fontId="8" fillId="3" borderId="2" xfId="0" applyNumberFormat="1" applyFont="1" applyFill="1" applyBorder="1" applyAlignment="1" applyProtection="1">
      <alignment horizontal="center" vertical="center"/>
    </xf>
    <xf numFmtId="164" fontId="8" fillId="3" borderId="4" xfId="0" applyNumberFormat="1" applyFont="1" applyFill="1" applyBorder="1" applyAlignment="1" applyProtection="1">
      <alignment horizontal="center" vertical="center"/>
    </xf>
    <xf numFmtId="165" fontId="8" fillId="2" borderId="1" xfId="0" applyNumberFormat="1" applyFont="1" applyFill="1" applyBorder="1" applyAlignment="1" applyProtection="1">
      <alignment horizontal="center" vertical="center"/>
      <protection locked="0"/>
    </xf>
    <xf numFmtId="0" fontId="8" fillId="0" borderId="0" xfId="0" applyFont="1" applyAlignment="1" applyProtection="1">
      <alignment horizontal="left" vertical="top" wrapText="1"/>
    </xf>
    <xf numFmtId="166" fontId="8" fillId="2" borderId="2" xfId="0" applyNumberFormat="1" applyFont="1" applyFill="1" applyBorder="1" applyAlignment="1" applyProtection="1">
      <alignment horizontal="center" vertical="center"/>
      <protection locked="0"/>
    </xf>
    <xf numFmtId="166" fontId="8" fillId="2" borderId="3" xfId="0" applyNumberFormat="1" applyFont="1" applyFill="1" applyBorder="1" applyAlignment="1" applyProtection="1">
      <alignment horizontal="center" vertical="center"/>
      <protection locked="0"/>
    </xf>
    <xf numFmtId="166" fontId="8" fillId="2" borderId="4" xfId="0"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vertical="center"/>
    </xf>
    <xf numFmtId="1" fontId="8" fillId="3" borderId="3" xfId="0" applyNumberFormat="1" applyFont="1" applyFill="1" applyBorder="1" applyAlignment="1" applyProtection="1">
      <alignment horizontal="center" vertical="center"/>
    </xf>
    <xf numFmtId="1" fontId="8" fillId="3" borderId="4" xfId="0" applyNumberFormat="1" applyFont="1" applyFill="1" applyBorder="1" applyAlignment="1" applyProtection="1">
      <alignment horizontal="center" vertical="center"/>
    </xf>
    <xf numFmtId="164" fontId="8" fillId="2" borderId="2" xfId="0" applyNumberFormat="1" applyFont="1" applyFill="1" applyBorder="1" applyAlignment="1" applyProtection="1">
      <alignment horizontal="center" vertical="center"/>
      <protection locked="0"/>
    </xf>
    <xf numFmtId="164" fontId="8" fillId="2" borderId="3" xfId="0" applyNumberFormat="1" applyFont="1" applyFill="1" applyBorder="1" applyAlignment="1" applyProtection="1">
      <alignment horizontal="center" vertical="center"/>
      <protection locked="0"/>
    </xf>
    <xf numFmtId="164" fontId="8" fillId="2" borderId="4" xfId="0" applyNumberFormat="1" applyFont="1" applyFill="1" applyBorder="1" applyAlignment="1" applyProtection="1">
      <alignment horizontal="center" vertical="center"/>
      <protection locked="0"/>
    </xf>
    <xf numFmtId="0" fontId="0" fillId="0" borderId="0" xfId="0" applyAlignment="1" applyProtection="1">
      <alignment horizontal="left" vertical="center" wrapText="1"/>
    </xf>
    <xf numFmtId="0" fontId="0" fillId="0" borderId="0" xfId="0" applyAlignment="1" applyProtection="1">
      <alignment horizontal="left" vertical="center"/>
    </xf>
    <xf numFmtId="15" fontId="8" fillId="2" borderId="2" xfId="0" applyNumberFormat="1"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wrapText="1"/>
    </xf>
    <xf numFmtId="0" fontId="7" fillId="5" borderId="0" xfId="0" applyFont="1" applyFill="1" applyAlignment="1" applyProtection="1">
      <alignment horizontal="center" vertical="center" wrapText="1"/>
    </xf>
    <xf numFmtId="0" fontId="8" fillId="0" borderId="0" xfId="0" applyFont="1" applyAlignment="1" applyProtection="1">
      <alignment horizontal="left" vertical="center"/>
    </xf>
    <xf numFmtId="164" fontId="7" fillId="0" borderId="0" xfId="0" applyNumberFormat="1" applyFont="1" applyAlignment="1" applyProtection="1">
      <alignment horizontal="right" vertical="center"/>
    </xf>
    <xf numFmtId="0" fontId="8" fillId="0" borderId="0" xfId="0" applyFont="1" applyAlignment="1" applyProtection="1">
      <alignment horizontal="left"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164" fontId="8" fillId="2" borderId="1" xfId="0" applyNumberFormat="1" applyFont="1" applyFill="1" applyBorder="1" applyAlignment="1" applyProtection="1">
      <alignment horizontal="center" vertical="center"/>
      <protection locked="0"/>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14" fillId="0" borderId="0" xfId="0" applyFont="1" applyAlignment="1" applyProtection="1">
      <alignment horizontal="left" vertical="center" wrapText="1"/>
    </xf>
    <xf numFmtId="164" fontId="8" fillId="4" borderId="1" xfId="0" applyNumberFormat="1" applyFont="1" applyFill="1" applyBorder="1" applyAlignment="1" applyProtection="1">
      <alignment horizontal="center" vertical="center"/>
    </xf>
    <xf numFmtId="165" fontId="7" fillId="0" borderId="0" xfId="0" applyNumberFormat="1" applyFont="1" applyAlignment="1" applyProtection="1">
      <alignment horizontal="right" vertical="center"/>
    </xf>
    <xf numFmtId="0" fontId="0" fillId="0" borderId="0" xfId="0" applyAlignment="1">
      <alignment horizontal="left" vertical="top" wrapText="1"/>
    </xf>
    <xf numFmtId="8" fontId="0" fillId="0" borderId="2" xfId="0" applyNumberFormat="1" applyFont="1" applyBorder="1" applyAlignment="1">
      <alignment horizontal="center" vertical="top" wrapText="1"/>
    </xf>
    <xf numFmtId="8" fontId="0" fillId="0" borderId="3" xfId="0" applyNumberFormat="1" applyFont="1" applyBorder="1" applyAlignment="1">
      <alignment horizontal="center" vertical="top" wrapText="1"/>
    </xf>
    <xf numFmtId="8" fontId="0" fillId="0" borderId="4" xfId="0" applyNumberFormat="1" applyFont="1" applyBorder="1" applyAlignment="1">
      <alignment horizontal="center" vertical="top" wrapText="1"/>
    </xf>
    <xf numFmtId="8" fontId="0" fillId="0" borderId="5" xfId="0" applyNumberFormat="1" applyFont="1" applyBorder="1" applyAlignment="1">
      <alignment horizontal="center" vertical="top" wrapText="1"/>
    </xf>
    <xf numFmtId="8" fontId="0" fillId="0" borderId="6" xfId="0" applyNumberFormat="1" applyFont="1" applyBorder="1" applyAlignment="1">
      <alignment horizontal="center" vertical="top" wrapText="1"/>
    </xf>
    <xf numFmtId="0" fontId="17" fillId="0" borderId="1" xfId="0" applyFont="1" applyFill="1" applyBorder="1" applyAlignment="1" applyProtection="1">
      <alignment horizontal="center" vertical="top" wrapText="1"/>
      <protection hidden="1"/>
    </xf>
    <xf numFmtId="0" fontId="16" fillId="0" borderId="2" xfId="0" applyFont="1" applyFill="1" applyBorder="1" applyAlignment="1" applyProtection="1">
      <alignment horizontal="center" vertical="top" wrapText="1"/>
      <protection hidden="1"/>
    </xf>
    <xf numFmtId="0" fontId="16" fillId="0" borderId="4" xfId="0" applyFont="1" applyFill="1" applyBorder="1" applyAlignment="1" applyProtection="1">
      <alignment horizontal="center" vertical="top" wrapText="1"/>
      <protection hidden="1"/>
    </xf>
    <xf numFmtId="0" fontId="16" fillId="0" borderId="3" xfId="0" applyFont="1" applyFill="1" applyBorder="1" applyAlignment="1" applyProtection="1">
      <alignment horizontal="center" vertical="top" wrapText="1"/>
      <protection hidden="1"/>
    </xf>
  </cellXfs>
  <cellStyles count="1">
    <cellStyle name="Normal" xfId="0" builtinId="0"/>
  </cellStyles>
  <dxfs count="2">
    <dxf>
      <font>
        <b/>
        <i val="0"/>
        <color rgb="FFEF4123"/>
      </font>
    </dxf>
    <dxf>
      <fill>
        <patternFill>
          <bgColor rgb="FFEF4123"/>
        </patternFill>
      </fill>
    </dxf>
  </dxfs>
  <tableStyles count="0" defaultTableStyle="TableStyleMedium9" defaultPivotStyle="PivotStyleLight16"/>
  <colors>
    <mruColors>
      <color rgb="FFEF4123"/>
      <color rgb="FFFFD400"/>
      <color rgb="FFD05AA1"/>
      <color rgb="FF231F2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306456</xdr:colOff>
      <xdr:row>0</xdr:row>
      <xdr:rowOff>0</xdr:rowOff>
    </xdr:from>
    <xdr:to>
      <xdr:col>23</xdr:col>
      <xdr:colOff>315980</xdr:colOff>
      <xdr:row>0</xdr:row>
      <xdr:rowOff>1062237</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251173" y="0"/>
          <a:ext cx="1475546" cy="1062237"/>
        </a:xfrm>
        <a:prstGeom prst="rect">
          <a:avLst/>
        </a:prstGeom>
        <a:noFill/>
        <a:ln w="1">
          <a:noFill/>
          <a:miter lim="800000"/>
          <a:headEnd/>
          <a:tailEnd type="none" w="med" len="med"/>
        </a:ln>
        <a:effectLst/>
      </xdr:spPr>
    </xdr:pic>
    <xdr:clientData/>
  </xdr:twoCellAnchor>
  <xdr:twoCellAnchor editAs="oneCell">
    <xdr:from>
      <xdr:col>1</xdr:col>
      <xdr:colOff>9525</xdr:colOff>
      <xdr:row>0</xdr:row>
      <xdr:rowOff>92352</xdr:rowOff>
    </xdr:from>
    <xdr:to>
      <xdr:col>7</xdr:col>
      <xdr:colOff>281609</xdr:colOff>
      <xdr:row>0</xdr:row>
      <xdr:rowOff>1122191</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92351" y="92352"/>
          <a:ext cx="1646997" cy="102983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3"/>
  <sheetViews>
    <sheetView showGridLines="0" tabSelected="1" zoomScale="115" zoomScaleNormal="115" workbookViewId="0">
      <selection activeCell="G8" sqref="G8:L8"/>
    </sheetView>
  </sheetViews>
  <sheetFormatPr defaultColWidth="0" defaultRowHeight="15" zeroHeight="1" x14ac:dyDescent="0.25"/>
  <cols>
    <col min="1" max="1" width="1" customWidth="1"/>
    <col min="2" max="2" width="2.7109375" customWidth="1"/>
    <col min="3" max="3" width="2.7109375" style="6" customWidth="1"/>
    <col min="4" max="5" width="4.85546875" customWidth="1"/>
    <col min="6" max="6" width="2.7109375" customWidth="1"/>
    <col min="7" max="7" width="2.7109375" style="6" customWidth="1"/>
    <col min="8" max="9" width="4.85546875" customWidth="1"/>
    <col min="10" max="10" width="6.140625" customWidth="1"/>
    <col min="11" max="11" width="5.28515625" customWidth="1"/>
    <col min="12" max="12" width="2.7109375" customWidth="1"/>
    <col min="13" max="13" width="2.7109375" style="6" customWidth="1"/>
    <col min="14" max="14" width="9" customWidth="1"/>
    <col min="15" max="15" width="1.85546875" customWidth="1"/>
    <col min="16" max="16" width="4.85546875" customWidth="1"/>
    <col min="17" max="18" width="2.7109375" style="6" customWidth="1"/>
    <col min="19" max="19" width="4.85546875" customWidth="1"/>
    <col min="20" max="20" width="4.85546875" style="6" customWidth="1"/>
    <col min="21" max="22" width="4.85546875" customWidth="1"/>
    <col min="23" max="23" width="7.42578125" customWidth="1"/>
    <col min="24" max="24" width="5.28515625" customWidth="1"/>
    <col min="25" max="25" width="1" customWidth="1"/>
    <col min="26" max="27" width="0" hidden="1" customWidth="1"/>
    <col min="28" max="16384" width="9.140625" hidden="1"/>
  </cols>
  <sheetData>
    <row r="1" spans="1:25" ht="99" customHeight="1" x14ac:dyDescent="0.25">
      <c r="A1" s="8"/>
      <c r="B1" s="8"/>
      <c r="C1" s="8"/>
      <c r="D1" s="8"/>
      <c r="E1" s="8"/>
      <c r="F1" s="8"/>
      <c r="G1" s="8"/>
      <c r="H1" s="8"/>
      <c r="I1" s="8"/>
      <c r="J1" s="8"/>
      <c r="K1" s="8"/>
      <c r="L1" s="8"/>
      <c r="M1" s="8"/>
      <c r="N1" s="8"/>
      <c r="O1" s="8"/>
      <c r="P1" s="8"/>
      <c r="Q1" s="8"/>
      <c r="R1" s="8"/>
      <c r="S1" s="8"/>
      <c r="T1" s="8"/>
      <c r="U1" s="8"/>
      <c r="V1" s="8"/>
      <c r="W1" s="8"/>
      <c r="X1" s="8"/>
      <c r="Y1" s="8"/>
    </row>
    <row r="2" spans="1:25" ht="60.95" customHeight="1" x14ac:dyDescent="0.25">
      <c r="A2" s="8"/>
      <c r="B2" s="82" t="s">
        <v>45</v>
      </c>
      <c r="C2" s="82"/>
      <c r="D2" s="82"/>
      <c r="E2" s="82"/>
      <c r="F2" s="82"/>
      <c r="G2" s="82"/>
      <c r="H2" s="82"/>
      <c r="I2" s="82"/>
      <c r="J2" s="82"/>
      <c r="K2" s="82"/>
      <c r="L2" s="82"/>
      <c r="M2" s="82"/>
      <c r="N2" s="82"/>
      <c r="O2" s="82"/>
      <c r="P2" s="82"/>
      <c r="Q2" s="82"/>
      <c r="R2" s="82"/>
      <c r="S2" s="82"/>
      <c r="T2" s="82"/>
      <c r="U2" s="82"/>
      <c r="V2" s="82"/>
      <c r="W2" s="82"/>
      <c r="X2" s="82"/>
      <c r="Y2" s="8"/>
    </row>
    <row r="3" spans="1:25" s="6" customFormat="1" ht="48.75" customHeight="1" x14ac:dyDescent="0.25">
      <c r="A3" s="8"/>
      <c r="B3" s="83" t="s">
        <v>32</v>
      </c>
      <c r="C3" s="83"/>
      <c r="D3" s="83"/>
      <c r="E3" s="83"/>
      <c r="F3" s="83"/>
      <c r="G3" s="83"/>
      <c r="H3" s="83"/>
      <c r="I3" s="83"/>
      <c r="J3" s="83"/>
      <c r="K3" s="83"/>
      <c r="L3" s="83"/>
      <c r="M3" s="83"/>
      <c r="N3" s="83"/>
      <c r="O3" s="83"/>
      <c r="P3" s="83"/>
      <c r="Q3" s="83"/>
      <c r="R3" s="83"/>
      <c r="S3" s="83"/>
      <c r="T3" s="83"/>
      <c r="U3" s="83"/>
      <c r="V3" s="83"/>
      <c r="W3" s="83"/>
      <c r="X3" s="83"/>
      <c r="Y3" s="8"/>
    </row>
    <row r="4" spans="1:25" ht="2.1" customHeight="1" x14ac:dyDescent="0.3">
      <c r="A4" s="8"/>
      <c r="B4" s="9"/>
      <c r="C4" s="9"/>
      <c r="D4" s="9"/>
      <c r="E4" s="9"/>
      <c r="F4" s="9"/>
      <c r="G4" s="9"/>
      <c r="H4" s="9"/>
      <c r="I4" s="9"/>
      <c r="J4" s="9"/>
      <c r="K4" s="9"/>
      <c r="L4" s="9"/>
      <c r="M4" s="9"/>
      <c r="N4" s="9"/>
      <c r="O4" s="9"/>
      <c r="P4" s="9"/>
      <c r="Q4" s="9"/>
      <c r="R4" s="9"/>
      <c r="S4" s="9"/>
      <c r="T4" s="9"/>
      <c r="U4" s="9"/>
      <c r="V4" s="9"/>
      <c r="W4" s="9"/>
      <c r="X4" s="10"/>
      <c r="Y4" s="8"/>
    </row>
    <row r="5" spans="1:25" ht="18.75" x14ac:dyDescent="0.3">
      <c r="A5" s="8"/>
      <c r="B5" s="11" t="s">
        <v>20</v>
      </c>
      <c r="C5" s="11"/>
      <c r="D5" s="12"/>
      <c r="E5" s="13"/>
      <c r="F5" s="13"/>
      <c r="G5" s="13"/>
      <c r="H5" s="13"/>
      <c r="I5" s="13"/>
      <c r="J5" s="13"/>
      <c r="K5" s="13"/>
      <c r="L5" s="13"/>
      <c r="M5" s="13"/>
      <c r="N5" s="13"/>
      <c r="O5" s="13"/>
      <c r="P5" s="13"/>
      <c r="Q5" s="13"/>
      <c r="R5" s="13"/>
      <c r="S5" s="13"/>
      <c r="T5" s="13"/>
      <c r="U5" s="13"/>
      <c r="V5" s="13"/>
      <c r="W5" s="13"/>
      <c r="X5" s="13"/>
      <c r="Y5" s="8"/>
    </row>
    <row r="6" spans="1:25" ht="2.1" customHeight="1" x14ac:dyDescent="0.25">
      <c r="A6" s="8"/>
      <c r="B6" s="14"/>
      <c r="C6" s="14"/>
      <c r="D6" s="14"/>
      <c r="E6" s="15"/>
      <c r="F6" s="15"/>
      <c r="G6" s="15"/>
      <c r="H6" s="15"/>
      <c r="I6" s="15"/>
      <c r="J6" s="15"/>
      <c r="K6" s="15"/>
      <c r="L6" s="15"/>
      <c r="M6" s="15"/>
      <c r="N6" s="15"/>
      <c r="O6" s="15"/>
      <c r="P6" s="15"/>
      <c r="Q6" s="15"/>
      <c r="R6" s="15"/>
      <c r="S6" s="15"/>
      <c r="T6" s="15"/>
      <c r="U6" s="15"/>
      <c r="V6" s="15"/>
      <c r="W6" s="15"/>
      <c r="X6" s="15"/>
      <c r="Y6" s="8"/>
    </row>
    <row r="7" spans="1:25" ht="8.25" customHeight="1" x14ac:dyDescent="0.25">
      <c r="A7" s="8"/>
      <c r="B7" s="16"/>
      <c r="C7" s="16"/>
      <c r="D7" s="16"/>
      <c r="E7" s="16"/>
      <c r="F7" s="16"/>
      <c r="G7" s="16"/>
      <c r="H7" s="16"/>
      <c r="I7" s="16"/>
      <c r="J7" s="16"/>
      <c r="K7" s="16"/>
      <c r="L7" s="16"/>
      <c r="M7" s="16"/>
      <c r="N7" s="16"/>
      <c r="O7" s="16"/>
      <c r="P7" s="16"/>
      <c r="Q7" s="16"/>
      <c r="R7" s="16"/>
      <c r="S7" s="16"/>
      <c r="T7" s="16"/>
      <c r="U7" s="16"/>
      <c r="V7" s="16"/>
      <c r="W7" s="16"/>
      <c r="X7" s="16"/>
      <c r="Y7" s="8"/>
    </row>
    <row r="8" spans="1:25" s="1" customFormat="1" ht="24.95" customHeight="1" x14ac:dyDescent="0.25">
      <c r="A8" s="16"/>
      <c r="B8" s="44" t="s">
        <v>3</v>
      </c>
      <c r="C8" s="44"/>
      <c r="D8" s="17"/>
      <c r="E8" s="18"/>
      <c r="F8" s="16"/>
      <c r="G8" s="81"/>
      <c r="H8" s="79"/>
      <c r="I8" s="79"/>
      <c r="J8" s="79"/>
      <c r="K8" s="79"/>
      <c r="L8" s="80"/>
      <c r="M8" s="16"/>
      <c r="N8" s="84" t="s">
        <v>4</v>
      </c>
      <c r="O8" s="84"/>
      <c r="P8" s="84"/>
      <c r="Q8" s="44"/>
      <c r="R8" s="81"/>
      <c r="S8" s="79"/>
      <c r="T8" s="79"/>
      <c r="U8" s="79"/>
      <c r="V8" s="79"/>
      <c r="W8" s="80"/>
      <c r="X8" s="19"/>
      <c r="Y8" s="16"/>
    </row>
    <row r="9" spans="1:25" s="1" customFormat="1" ht="15" customHeight="1" x14ac:dyDescent="0.25">
      <c r="A9" s="16"/>
      <c r="B9" s="17"/>
      <c r="C9" s="17"/>
      <c r="D9" s="17"/>
      <c r="E9" s="17"/>
      <c r="F9" s="17"/>
      <c r="G9" s="16"/>
      <c r="H9" s="17"/>
      <c r="I9" s="17"/>
      <c r="J9" s="17"/>
      <c r="K9" s="17"/>
      <c r="L9" s="17"/>
      <c r="M9" s="17"/>
      <c r="N9" s="20"/>
      <c r="O9" s="17"/>
      <c r="P9" s="17"/>
      <c r="Q9" s="17"/>
      <c r="R9" s="17"/>
      <c r="S9" s="16"/>
      <c r="T9" s="16"/>
      <c r="U9" s="16"/>
      <c r="V9" s="16"/>
      <c r="W9" s="16"/>
      <c r="X9" s="16"/>
      <c r="Y9" s="16"/>
    </row>
    <row r="10" spans="1:25" s="1" customFormat="1" ht="24.95" customHeight="1" x14ac:dyDescent="0.25">
      <c r="A10" s="16"/>
      <c r="B10" s="66" t="s">
        <v>22</v>
      </c>
      <c r="C10" s="66"/>
      <c r="D10" s="66"/>
      <c r="E10" s="66"/>
      <c r="F10" s="17"/>
      <c r="G10" s="78"/>
      <c r="H10" s="79"/>
      <c r="I10" s="79"/>
      <c r="J10" s="79"/>
      <c r="K10" s="79"/>
      <c r="L10" s="80"/>
      <c r="M10" s="16"/>
      <c r="N10" s="44" t="s">
        <v>15</v>
      </c>
      <c r="O10" s="44"/>
      <c r="P10" s="17"/>
      <c r="Q10" s="17"/>
      <c r="T10" s="70" t="str">
        <f ca="1">IF(ISBLANK(G10),"",(INT((TODAY( )-G10)/365.25)))</f>
        <v/>
      </c>
      <c r="U10" s="71"/>
      <c r="V10" s="71"/>
      <c r="W10" s="72"/>
      <c r="Y10" s="16"/>
    </row>
    <row r="11" spans="1:25" s="1" customFormat="1" ht="15" customHeight="1" x14ac:dyDescent="0.25">
      <c r="A11" s="16"/>
      <c r="B11" s="66"/>
      <c r="C11" s="66"/>
      <c r="D11" s="66"/>
      <c r="E11" s="66"/>
      <c r="F11" s="17"/>
      <c r="G11" s="16"/>
      <c r="H11" s="17"/>
      <c r="I11" s="17"/>
      <c r="J11" s="21"/>
      <c r="K11" s="21"/>
      <c r="L11" s="21"/>
      <c r="M11" s="21"/>
      <c r="N11" s="22"/>
      <c r="O11" s="17"/>
      <c r="P11" s="17"/>
      <c r="Q11" s="17"/>
      <c r="R11" s="17"/>
      <c r="S11" s="19"/>
      <c r="T11" s="19"/>
      <c r="U11" s="19"/>
      <c r="V11" s="19"/>
      <c r="W11" s="19"/>
      <c r="X11" s="19"/>
      <c r="Y11" s="16"/>
    </row>
    <row r="12" spans="1:25" s="1" customFormat="1" ht="24.95" customHeight="1" x14ac:dyDescent="0.25">
      <c r="A12" s="16"/>
      <c r="B12" s="44" t="s">
        <v>7</v>
      </c>
      <c r="C12" s="44"/>
      <c r="D12" s="17"/>
      <c r="E12" s="17"/>
      <c r="F12" s="17"/>
      <c r="G12" s="81"/>
      <c r="H12" s="79"/>
      <c r="I12" s="79"/>
      <c r="J12" s="79"/>
      <c r="K12" s="79"/>
      <c r="L12" s="80"/>
      <c r="M12" s="16"/>
      <c r="N12" s="86" t="s">
        <v>8</v>
      </c>
      <c r="O12" s="86"/>
      <c r="P12" s="86"/>
      <c r="Q12" s="86"/>
      <c r="R12" s="86"/>
      <c r="S12" s="34"/>
      <c r="T12" s="81"/>
      <c r="U12" s="79"/>
      <c r="V12" s="79"/>
      <c r="W12" s="80"/>
      <c r="X12" s="19"/>
      <c r="Y12" s="16"/>
    </row>
    <row r="13" spans="1:25" s="6" customFormat="1" ht="15" customHeight="1" x14ac:dyDescent="0.25">
      <c r="A13" s="8"/>
      <c r="B13" s="23"/>
      <c r="C13" s="23"/>
      <c r="D13" s="16"/>
      <c r="E13" s="16"/>
      <c r="F13" s="16"/>
      <c r="G13" s="16"/>
      <c r="H13" s="16"/>
      <c r="I13" s="16"/>
      <c r="J13" s="16"/>
      <c r="K13" s="16"/>
      <c r="L13" s="16"/>
      <c r="M13" s="16"/>
      <c r="N13" s="16"/>
      <c r="O13" s="16"/>
      <c r="P13" s="16"/>
      <c r="Q13" s="16"/>
      <c r="R13" s="16"/>
      <c r="S13" s="16"/>
      <c r="T13" s="16"/>
      <c r="U13" s="16"/>
      <c r="V13" s="16"/>
      <c r="W13" s="16"/>
      <c r="X13" s="16"/>
      <c r="Y13" s="8"/>
    </row>
    <row r="14" spans="1:25" s="6" customFormat="1" ht="2.1" customHeight="1" x14ac:dyDescent="0.3">
      <c r="A14" s="8"/>
      <c r="B14" s="9"/>
      <c r="C14" s="9"/>
      <c r="D14" s="9"/>
      <c r="E14" s="9"/>
      <c r="F14" s="9"/>
      <c r="G14" s="9"/>
      <c r="H14" s="9"/>
      <c r="I14" s="9"/>
      <c r="J14" s="9"/>
      <c r="K14" s="9"/>
      <c r="L14" s="9"/>
      <c r="M14" s="9"/>
      <c r="N14" s="9"/>
      <c r="O14" s="9"/>
      <c r="P14" s="9"/>
      <c r="Q14" s="9"/>
      <c r="R14" s="9"/>
      <c r="S14" s="9"/>
      <c r="T14" s="9"/>
      <c r="U14" s="9"/>
      <c r="V14" s="9"/>
      <c r="W14" s="9"/>
      <c r="X14" s="10"/>
      <c r="Y14" s="8"/>
    </row>
    <row r="15" spans="1:25" s="6" customFormat="1" ht="18.75" x14ac:dyDescent="0.3">
      <c r="A15" s="8"/>
      <c r="B15" s="11" t="s">
        <v>9</v>
      </c>
      <c r="C15" s="11"/>
      <c r="D15" s="12"/>
      <c r="E15" s="13"/>
      <c r="F15" s="13"/>
      <c r="G15" s="13"/>
      <c r="H15" s="13"/>
      <c r="I15" s="13"/>
      <c r="J15" s="13"/>
      <c r="K15" s="13"/>
      <c r="L15" s="13"/>
      <c r="M15" s="13"/>
      <c r="N15" s="13"/>
      <c r="O15" s="13"/>
      <c r="P15" s="13"/>
      <c r="Q15" s="13"/>
      <c r="R15" s="13"/>
      <c r="S15" s="13"/>
      <c r="T15" s="13"/>
      <c r="U15" s="13"/>
      <c r="V15" s="13"/>
      <c r="W15" s="13"/>
      <c r="X15" s="13"/>
      <c r="Y15" s="8"/>
    </row>
    <row r="16" spans="1:25" s="6" customFormat="1" ht="2.1" customHeight="1" x14ac:dyDescent="0.25">
      <c r="A16" s="8"/>
      <c r="B16" s="14"/>
      <c r="C16" s="14"/>
      <c r="D16" s="14"/>
      <c r="E16" s="15"/>
      <c r="F16" s="15"/>
      <c r="G16" s="15"/>
      <c r="H16" s="15"/>
      <c r="I16" s="15"/>
      <c r="J16" s="15"/>
      <c r="K16" s="15"/>
      <c r="L16" s="15"/>
      <c r="M16" s="15"/>
      <c r="N16" s="15"/>
      <c r="O16" s="15"/>
      <c r="P16" s="15"/>
      <c r="Q16" s="15"/>
      <c r="R16" s="15"/>
      <c r="S16" s="15"/>
      <c r="T16" s="15"/>
      <c r="U16" s="15"/>
      <c r="V16" s="15"/>
      <c r="W16" s="15"/>
      <c r="X16" s="15"/>
      <c r="Y16" s="8"/>
    </row>
    <row r="17" spans="1:25" s="6" customFormat="1" ht="8.25" customHeight="1" x14ac:dyDescent="0.25">
      <c r="A17" s="8"/>
      <c r="B17" s="16"/>
      <c r="C17" s="16"/>
      <c r="D17" s="16"/>
      <c r="E17" s="16"/>
      <c r="F17" s="16"/>
      <c r="G17" s="16"/>
      <c r="H17" s="16"/>
      <c r="I17" s="16"/>
      <c r="J17" s="16"/>
      <c r="K17" s="16"/>
      <c r="L17" s="16"/>
      <c r="M17" s="16"/>
      <c r="N17" s="16"/>
      <c r="O17" s="16"/>
      <c r="P17" s="16"/>
      <c r="Q17" s="16"/>
      <c r="R17" s="16"/>
      <c r="S17" s="16"/>
      <c r="T17" s="16"/>
      <c r="U17" s="16"/>
      <c r="V17" s="16"/>
      <c r="W17" s="16"/>
      <c r="X17" s="16"/>
      <c r="Y17" s="8"/>
    </row>
    <row r="18" spans="1:25" s="1" customFormat="1" ht="24.95" customHeight="1" x14ac:dyDescent="0.25">
      <c r="A18" s="16"/>
      <c r="B18" s="44" t="s">
        <v>3</v>
      </c>
      <c r="C18" s="44"/>
      <c r="D18" s="17"/>
      <c r="E18" s="18"/>
      <c r="F18" s="16"/>
      <c r="G18" s="81"/>
      <c r="H18" s="79"/>
      <c r="I18" s="79"/>
      <c r="J18" s="79"/>
      <c r="K18" s="79"/>
      <c r="L18" s="80"/>
      <c r="M18" s="16"/>
      <c r="N18" s="84" t="s">
        <v>4</v>
      </c>
      <c r="O18" s="84"/>
      <c r="P18" s="84"/>
      <c r="Q18" s="44"/>
      <c r="R18" s="81"/>
      <c r="S18" s="79"/>
      <c r="T18" s="79"/>
      <c r="U18" s="79"/>
      <c r="V18" s="79"/>
      <c r="W18" s="80"/>
      <c r="X18" s="19"/>
      <c r="Y18" s="16"/>
    </row>
    <row r="19" spans="1:25" s="1" customFormat="1" ht="15" customHeight="1" x14ac:dyDescent="0.25">
      <c r="A19" s="16"/>
      <c r="B19" s="17"/>
      <c r="C19" s="17"/>
      <c r="D19" s="17"/>
      <c r="E19" s="17"/>
      <c r="F19" s="17"/>
      <c r="G19" s="16"/>
      <c r="H19" s="17"/>
      <c r="I19" s="17"/>
      <c r="J19" s="17"/>
      <c r="K19" s="17"/>
      <c r="L19" s="17"/>
      <c r="M19" s="17"/>
      <c r="N19" s="20"/>
      <c r="O19" s="17"/>
      <c r="P19" s="17"/>
      <c r="Q19" s="17"/>
      <c r="R19" s="17"/>
      <c r="S19" s="16"/>
      <c r="T19" s="16"/>
      <c r="U19" s="16"/>
      <c r="V19" s="16"/>
      <c r="W19" s="16"/>
      <c r="X19" s="16"/>
      <c r="Y19" s="16"/>
    </row>
    <row r="20" spans="1:25" s="1" customFormat="1" ht="24.95" customHeight="1" x14ac:dyDescent="0.25">
      <c r="A20" s="16"/>
      <c r="B20" s="66" t="s">
        <v>22</v>
      </c>
      <c r="C20" s="66"/>
      <c r="D20" s="66"/>
      <c r="E20" s="66"/>
      <c r="F20" s="17"/>
      <c r="G20" s="78"/>
      <c r="H20" s="79"/>
      <c r="I20" s="79"/>
      <c r="J20" s="79"/>
      <c r="K20" s="79"/>
      <c r="L20" s="80"/>
      <c r="M20" s="16"/>
      <c r="N20" s="44" t="s">
        <v>15</v>
      </c>
      <c r="O20" s="44"/>
      <c r="P20" s="17"/>
      <c r="Q20" s="17"/>
      <c r="R20" s="17"/>
      <c r="T20" s="70" t="str">
        <f ca="1">IF(ISBLANK(G20),"",(INT((TODAY( )-G20)/365.25)))</f>
        <v/>
      </c>
      <c r="U20" s="71"/>
      <c r="V20" s="71"/>
      <c r="W20" s="72"/>
      <c r="X20" s="19"/>
      <c r="Y20" s="16"/>
    </row>
    <row r="21" spans="1:25" s="1" customFormat="1" ht="15" customHeight="1" x14ac:dyDescent="0.25">
      <c r="A21" s="16"/>
      <c r="B21" s="66"/>
      <c r="C21" s="66"/>
      <c r="D21" s="66"/>
      <c r="E21" s="66"/>
      <c r="F21" s="17"/>
      <c r="G21" s="16"/>
      <c r="H21" s="17"/>
      <c r="I21" s="17"/>
      <c r="J21" s="21"/>
      <c r="K21" s="21"/>
      <c r="L21" s="21"/>
      <c r="M21" s="21"/>
      <c r="N21" s="22"/>
      <c r="O21" s="17"/>
      <c r="P21" s="17"/>
      <c r="Q21" s="17"/>
      <c r="R21" s="17"/>
      <c r="S21" s="19"/>
      <c r="T21" s="19"/>
      <c r="U21" s="19"/>
      <c r="V21" s="19"/>
      <c r="W21" s="19"/>
      <c r="X21" s="19"/>
      <c r="Y21" s="16"/>
    </row>
    <row r="22" spans="1:25" s="1" customFormat="1" ht="24.95" customHeight="1" x14ac:dyDescent="0.25">
      <c r="A22" s="16"/>
      <c r="B22" s="44" t="s">
        <v>7</v>
      </c>
      <c r="C22" s="44"/>
      <c r="D22" s="17"/>
      <c r="E22" s="17"/>
      <c r="F22" s="17"/>
      <c r="G22" s="73"/>
      <c r="H22" s="74"/>
      <c r="I22" s="74"/>
      <c r="J22" s="74"/>
      <c r="K22" s="74"/>
      <c r="L22" s="75"/>
      <c r="M22" s="16"/>
      <c r="N22" s="86" t="s">
        <v>8</v>
      </c>
      <c r="O22" s="86"/>
      <c r="P22" s="86"/>
      <c r="Q22" s="86"/>
      <c r="R22" s="86"/>
      <c r="T22" s="67"/>
      <c r="U22" s="68"/>
      <c r="V22" s="68"/>
      <c r="W22" s="69"/>
      <c r="Y22" s="16"/>
    </row>
    <row r="23" spans="1:25" s="6" customFormat="1" ht="15" customHeight="1" x14ac:dyDescent="0.25">
      <c r="A23" s="8"/>
      <c r="M23" s="16"/>
      <c r="X23" s="16"/>
      <c r="Y23" s="8"/>
    </row>
    <row r="24" spans="1:25" s="6" customFormat="1" ht="2.1" customHeight="1" x14ac:dyDescent="0.3">
      <c r="A24" s="8"/>
      <c r="B24" s="9"/>
      <c r="C24" s="9"/>
      <c r="D24" s="9"/>
      <c r="E24" s="9"/>
      <c r="F24" s="9"/>
      <c r="G24" s="9"/>
      <c r="H24" s="9"/>
      <c r="I24" s="9"/>
      <c r="J24" s="9"/>
      <c r="K24" s="9"/>
      <c r="L24" s="9"/>
      <c r="M24" s="9"/>
      <c r="N24" s="9"/>
      <c r="O24" s="9"/>
      <c r="P24" s="9"/>
      <c r="Q24" s="9"/>
      <c r="R24" s="9"/>
      <c r="S24" s="9"/>
      <c r="T24" s="9"/>
      <c r="U24" s="9"/>
      <c r="V24" s="9"/>
      <c r="W24" s="9"/>
      <c r="X24" s="10"/>
      <c r="Y24" s="8"/>
    </row>
    <row r="25" spans="1:25" s="3" customFormat="1" ht="18.75" x14ac:dyDescent="0.3">
      <c r="A25" s="13"/>
      <c r="B25" s="11" t="s">
        <v>23</v>
      </c>
      <c r="C25" s="11"/>
      <c r="D25" s="12"/>
      <c r="E25" s="13"/>
      <c r="F25" s="13"/>
      <c r="G25" s="13"/>
      <c r="H25" s="13"/>
      <c r="I25" s="13"/>
      <c r="J25" s="13"/>
      <c r="K25" s="13"/>
      <c r="L25" s="13"/>
      <c r="M25" s="13"/>
      <c r="N25" s="32"/>
      <c r="O25" s="13"/>
      <c r="P25" s="13"/>
      <c r="Q25" s="13"/>
      <c r="R25" s="13"/>
      <c r="S25" s="13"/>
      <c r="T25" s="13"/>
      <c r="U25" s="13"/>
      <c r="V25" s="13"/>
      <c r="W25" s="13"/>
      <c r="X25" s="13"/>
      <c r="Y25" s="13"/>
    </row>
    <row r="26" spans="1:25" s="6" customFormat="1" ht="2.1" customHeight="1" x14ac:dyDescent="0.25">
      <c r="A26" s="8"/>
      <c r="B26" s="33" t="s">
        <v>0</v>
      </c>
      <c r="C26" s="33"/>
      <c r="D26" s="14"/>
      <c r="E26" s="15"/>
      <c r="F26" s="15"/>
      <c r="G26" s="15"/>
      <c r="H26" s="15"/>
      <c r="I26" s="15"/>
      <c r="J26" s="15"/>
      <c r="K26" s="15"/>
      <c r="L26" s="15"/>
      <c r="M26" s="15"/>
      <c r="N26" s="15"/>
      <c r="O26" s="15"/>
      <c r="P26" s="15"/>
      <c r="Q26" s="15"/>
      <c r="R26" s="15"/>
      <c r="S26" s="15"/>
      <c r="T26" s="15"/>
      <c r="U26" s="15"/>
      <c r="V26" s="15"/>
      <c r="W26" s="15"/>
      <c r="X26" s="15"/>
      <c r="Y26" s="8"/>
    </row>
    <row r="27" spans="1:25" s="6" customFormat="1" ht="8.25" customHeight="1" x14ac:dyDescent="0.25">
      <c r="A27" s="8"/>
      <c r="B27" s="76" t="s">
        <v>38</v>
      </c>
      <c r="C27" s="77"/>
      <c r="D27" s="77"/>
      <c r="E27" s="77"/>
      <c r="F27" s="77"/>
      <c r="G27" s="77"/>
      <c r="H27" s="77"/>
      <c r="I27" s="77"/>
      <c r="J27" s="77"/>
      <c r="K27" s="77"/>
      <c r="L27" s="77"/>
      <c r="M27" s="77"/>
      <c r="N27" s="77"/>
      <c r="O27" s="77"/>
      <c r="P27" s="77"/>
      <c r="Q27" s="77"/>
      <c r="R27" s="77"/>
      <c r="S27" s="77"/>
      <c r="T27" s="77"/>
      <c r="U27" s="77"/>
      <c r="V27" s="77"/>
      <c r="W27" s="77"/>
      <c r="X27" s="77"/>
      <c r="Y27" s="8"/>
    </row>
    <row r="28" spans="1:25" s="6" customFormat="1" ht="28.5" customHeight="1" x14ac:dyDescent="0.25">
      <c r="A28" s="8"/>
      <c r="B28" s="77"/>
      <c r="C28" s="77"/>
      <c r="D28" s="77"/>
      <c r="E28" s="77"/>
      <c r="F28" s="77"/>
      <c r="G28" s="77"/>
      <c r="H28" s="77"/>
      <c r="I28" s="77"/>
      <c r="J28" s="77"/>
      <c r="K28" s="77"/>
      <c r="L28" s="77"/>
      <c r="M28" s="77"/>
      <c r="N28" s="77"/>
      <c r="O28" s="77"/>
      <c r="P28" s="77"/>
      <c r="Q28" s="77"/>
      <c r="R28" s="77"/>
      <c r="S28" s="77"/>
      <c r="T28" s="77"/>
      <c r="U28" s="77"/>
      <c r="V28" s="77"/>
      <c r="W28" s="77"/>
      <c r="X28" s="77"/>
      <c r="Y28" s="8"/>
    </row>
    <row r="29" spans="1:25" s="6" customFormat="1" ht="15.75" customHeight="1" x14ac:dyDescent="0.25">
      <c r="A29" s="8"/>
      <c r="B29" s="27" t="s">
        <v>16</v>
      </c>
      <c r="C29" s="27"/>
      <c r="D29" s="8"/>
      <c r="E29" s="8"/>
      <c r="F29" s="8"/>
      <c r="G29" s="27"/>
      <c r="H29" s="36"/>
      <c r="I29" s="8"/>
      <c r="J29" s="65"/>
      <c r="K29" s="65"/>
      <c r="L29" s="65"/>
      <c r="M29" s="8"/>
      <c r="N29" s="8"/>
      <c r="O29" s="37"/>
      <c r="P29" s="37"/>
      <c r="Q29" s="62" t="s">
        <v>2</v>
      </c>
      <c r="R29" s="62"/>
      <c r="S29" s="62"/>
      <c r="T29" s="62"/>
      <c r="U29" s="26"/>
      <c r="V29" s="63" t="str">
        <f ca="1">IF(OR(ISBLANK($G$12),T10&gt;65,ISBLANK(J29)),"",IF(J29="No Coverage",0,(IF(AND($G$12="Male",$T$12="Smoker"),VLOOKUP($T$10,'Optional Life Rates'!C3:D49,2),IF(AND($G$12="Male",$T$12="Non-Smoker"),VLOOKUP($T$10,'Optional Life Rates'!A3:B49,2),IF(AND($G$12="Female",$T$12="Smoker"),VLOOKUP($T$10,'Optional Life Rates'!G3:H49,2),IF(AND($G$12="Female",$T$12="Non-Smoker"),VLOOKUP($T$10,'Optional Life Rates'!E3:F49,2,FALSE),"")))))*$J$29/1000)*12)</f>
        <v/>
      </c>
      <c r="W29" s="64"/>
      <c r="X29" s="16"/>
      <c r="Y29" s="8"/>
    </row>
    <row r="30" spans="1:25" s="6" customFormat="1" ht="15" customHeight="1" x14ac:dyDescent="0.25">
      <c r="A30" s="8"/>
      <c r="B30" s="27"/>
      <c r="C30" s="27"/>
      <c r="D30" s="36"/>
      <c r="E30" s="36"/>
      <c r="F30" s="36"/>
      <c r="G30" s="38"/>
      <c r="H30" s="38"/>
      <c r="I30" s="38"/>
      <c r="J30" s="38"/>
      <c r="K30" s="38"/>
      <c r="L30" s="38"/>
      <c r="M30" s="38"/>
      <c r="N30" s="38"/>
      <c r="O30" s="38"/>
      <c r="P30" s="38"/>
      <c r="Q30" s="38"/>
      <c r="R30" s="38"/>
      <c r="S30" s="38"/>
      <c r="T30" s="36"/>
      <c r="U30" s="26"/>
      <c r="V30" s="8"/>
      <c r="W30" s="8"/>
      <c r="X30" s="16"/>
      <c r="Y30" s="8"/>
    </row>
    <row r="31" spans="1:25" s="6" customFormat="1" ht="2.1" customHeight="1" x14ac:dyDescent="0.3">
      <c r="A31" s="8"/>
      <c r="B31" s="9"/>
      <c r="C31" s="9"/>
      <c r="D31" s="9"/>
      <c r="E31" s="9"/>
      <c r="F31" s="9"/>
      <c r="G31" s="9"/>
      <c r="H31" s="9"/>
      <c r="I31" s="9"/>
      <c r="J31" s="9"/>
      <c r="K31" s="9"/>
      <c r="L31" s="9"/>
      <c r="M31" s="9"/>
      <c r="N31" s="9"/>
      <c r="O31" s="9"/>
      <c r="P31" s="9"/>
      <c r="Q31" s="9"/>
      <c r="R31" s="9"/>
      <c r="S31" s="9"/>
      <c r="T31" s="9"/>
      <c r="U31" s="9"/>
      <c r="V31" s="9"/>
      <c r="W31" s="9"/>
      <c r="X31" s="10"/>
      <c r="Y31" s="8"/>
    </row>
    <row r="32" spans="1:25" s="3" customFormat="1" ht="18.75" x14ac:dyDescent="0.3">
      <c r="A32" s="13"/>
      <c r="B32" s="11" t="s">
        <v>29</v>
      </c>
      <c r="C32" s="11"/>
      <c r="D32" s="12"/>
      <c r="E32" s="13"/>
      <c r="F32" s="13"/>
      <c r="G32" s="13"/>
      <c r="H32" s="13"/>
      <c r="I32" s="13"/>
      <c r="J32" s="13"/>
      <c r="K32" s="13"/>
      <c r="L32" s="13"/>
      <c r="M32" s="13"/>
      <c r="N32" s="32"/>
      <c r="O32" s="13"/>
      <c r="P32" s="13"/>
      <c r="Q32" s="13"/>
      <c r="R32" s="13"/>
      <c r="S32" s="13"/>
      <c r="T32" s="13"/>
      <c r="U32" s="13"/>
      <c r="V32" s="13"/>
      <c r="W32" s="13"/>
      <c r="X32" s="13"/>
      <c r="Y32" s="13"/>
    </row>
    <row r="33" spans="1:25" s="6" customFormat="1" ht="2.1" customHeight="1" x14ac:dyDescent="0.25">
      <c r="A33" s="8"/>
      <c r="B33" s="33" t="s">
        <v>0</v>
      </c>
      <c r="C33" s="33"/>
      <c r="D33" s="14"/>
      <c r="E33" s="15"/>
      <c r="F33" s="15"/>
      <c r="G33" s="15"/>
      <c r="H33" s="15"/>
      <c r="I33" s="15"/>
      <c r="J33" s="15"/>
      <c r="K33" s="15"/>
      <c r="L33" s="15"/>
      <c r="M33" s="15"/>
      <c r="N33" s="15"/>
      <c r="O33" s="15"/>
      <c r="P33" s="15"/>
      <c r="Q33" s="15"/>
      <c r="R33" s="15"/>
      <c r="S33" s="15"/>
      <c r="T33" s="15"/>
      <c r="U33" s="15"/>
      <c r="V33" s="15"/>
      <c r="W33" s="15"/>
      <c r="X33" s="15"/>
      <c r="Y33" s="8"/>
    </row>
    <row r="34" spans="1:25" s="6" customFormat="1" ht="8.25" customHeight="1" x14ac:dyDescent="0.25">
      <c r="A34" s="8"/>
      <c r="B34" s="76" t="s">
        <v>39</v>
      </c>
      <c r="C34" s="77"/>
      <c r="D34" s="77"/>
      <c r="E34" s="77"/>
      <c r="F34" s="77"/>
      <c r="G34" s="77"/>
      <c r="H34" s="77"/>
      <c r="I34" s="77"/>
      <c r="J34" s="77"/>
      <c r="K34" s="77"/>
      <c r="L34" s="77"/>
      <c r="M34" s="77"/>
      <c r="N34" s="77"/>
      <c r="O34" s="77"/>
      <c r="P34" s="77"/>
      <c r="Q34" s="77"/>
      <c r="R34" s="77"/>
      <c r="S34" s="77"/>
      <c r="T34" s="77"/>
      <c r="U34" s="77"/>
      <c r="V34" s="77"/>
      <c r="W34" s="77"/>
      <c r="X34" s="77"/>
      <c r="Y34" s="8"/>
    </row>
    <row r="35" spans="1:25" s="6" customFormat="1" ht="35.25" customHeight="1" x14ac:dyDescent="0.25">
      <c r="A35" s="8"/>
      <c r="B35" s="77"/>
      <c r="C35" s="77"/>
      <c r="D35" s="77"/>
      <c r="E35" s="77"/>
      <c r="F35" s="77"/>
      <c r="G35" s="77"/>
      <c r="H35" s="77"/>
      <c r="I35" s="77"/>
      <c r="J35" s="77"/>
      <c r="K35" s="77"/>
      <c r="L35" s="77"/>
      <c r="M35" s="77"/>
      <c r="N35" s="77"/>
      <c r="O35" s="77"/>
      <c r="P35" s="77"/>
      <c r="Q35" s="77"/>
      <c r="R35" s="77"/>
      <c r="S35" s="77"/>
      <c r="T35" s="77"/>
      <c r="U35" s="77"/>
      <c r="V35" s="77"/>
      <c r="W35" s="77"/>
      <c r="X35" s="77"/>
      <c r="Y35" s="8"/>
    </row>
    <row r="36" spans="1:25" s="6" customFormat="1" ht="15" customHeight="1" x14ac:dyDescent="0.25">
      <c r="A36" s="8"/>
      <c r="B36" s="27" t="s">
        <v>16</v>
      </c>
      <c r="C36" s="27"/>
      <c r="D36" s="8"/>
      <c r="E36" s="8"/>
      <c r="F36" s="8"/>
      <c r="G36" s="27"/>
      <c r="H36" s="36"/>
      <c r="I36" s="8"/>
      <c r="J36" s="65"/>
      <c r="K36" s="65"/>
      <c r="L36" s="65"/>
      <c r="M36" s="8"/>
      <c r="N36" s="8"/>
      <c r="O36" s="38"/>
      <c r="P36" s="38"/>
      <c r="Q36" s="62" t="s">
        <v>2</v>
      </c>
      <c r="R36" s="62"/>
      <c r="S36" s="62"/>
      <c r="T36" s="62"/>
      <c r="U36" s="26"/>
      <c r="V36" s="63" t="str">
        <f ca="1">IF(OR(ISBLANK($G$22),ISBLANK(J36),T20&gt;65),"",IF(J36="No Coverage",0,(IF(AND($G$22="Male",$T$22="Smoker"),VLOOKUP($T$20,'Optional Life Rates'!C11:D57,2),IF(AND($G$22="Male",$T$22="Non-Smoker"),VLOOKUP($T$20,'Optional Life Rates'!A11:B57,2),IF(AND($G$22="Female",$T$22="Smoker"),VLOOKUP($T$20,'Optional Life Rates'!G11:H57,2),IF(AND($G$22="Female",$T$22="Non-Smoker"),VLOOKUP($T$20,'Optional Life Rates'!E11:F57,2,FALSE),"")))))*J36/1000)*12)</f>
        <v/>
      </c>
      <c r="W36" s="64"/>
      <c r="X36" s="42"/>
      <c r="Y36" s="8"/>
    </row>
    <row r="37" spans="1:25" s="6" customFormat="1" x14ac:dyDescent="0.25">
      <c r="A37" s="8"/>
      <c r="B37" s="8"/>
      <c r="C37" s="8"/>
      <c r="D37" s="8"/>
      <c r="E37" s="8"/>
      <c r="F37" s="8"/>
      <c r="G37" s="8"/>
      <c r="H37" s="8"/>
      <c r="I37" s="8"/>
      <c r="J37" s="8"/>
      <c r="K37" s="8"/>
      <c r="L37" s="8"/>
      <c r="M37" s="8"/>
      <c r="N37" s="8"/>
      <c r="O37" s="8"/>
      <c r="P37" s="8"/>
      <c r="Q37" s="8"/>
      <c r="R37" s="8"/>
      <c r="S37" s="8"/>
      <c r="T37" s="8"/>
      <c r="U37" s="8"/>
      <c r="V37" s="8"/>
      <c r="W37" s="8"/>
      <c r="X37" s="8"/>
      <c r="Y37" s="8"/>
    </row>
    <row r="38" spans="1:25" s="5" customFormat="1" ht="2.1" customHeight="1" x14ac:dyDescent="0.3">
      <c r="A38" s="8"/>
      <c r="B38" s="9"/>
      <c r="C38" s="9"/>
      <c r="D38" s="9"/>
      <c r="E38" s="9"/>
      <c r="F38" s="9"/>
      <c r="G38" s="9"/>
      <c r="H38" s="9"/>
      <c r="I38" s="9"/>
      <c r="J38" s="9"/>
      <c r="K38" s="9"/>
      <c r="L38" s="9"/>
      <c r="M38" s="9"/>
      <c r="N38" s="9"/>
      <c r="O38" s="9"/>
      <c r="P38" s="9"/>
      <c r="Q38" s="9"/>
      <c r="R38" s="9"/>
      <c r="S38" s="9"/>
      <c r="T38" s="9"/>
      <c r="U38" s="9"/>
      <c r="V38" s="9"/>
      <c r="W38" s="9"/>
      <c r="X38" s="10"/>
      <c r="Y38" s="8"/>
    </row>
    <row r="39" spans="1:25" ht="18.75" x14ac:dyDescent="0.3">
      <c r="A39" s="8"/>
      <c r="B39" s="12" t="s">
        <v>17</v>
      </c>
      <c r="C39" s="12"/>
      <c r="D39" s="12"/>
      <c r="E39" s="13"/>
      <c r="F39" s="13"/>
      <c r="G39" s="13"/>
      <c r="H39" s="13"/>
      <c r="I39" s="13"/>
      <c r="J39" s="13"/>
      <c r="K39" s="13"/>
      <c r="L39" s="13"/>
      <c r="M39" s="13"/>
      <c r="N39" s="13"/>
      <c r="O39" s="13"/>
      <c r="P39" s="13"/>
      <c r="Q39" s="13"/>
      <c r="R39" s="13"/>
      <c r="S39" s="13"/>
      <c r="T39" s="13"/>
      <c r="U39" s="13"/>
      <c r="V39" s="13"/>
      <c r="W39" s="13"/>
      <c r="X39" s="13"/>
      <c r="Y39" s="8"/>
    </row>
    <row r="40" spans="1:25" ht="2.1" customHeight="1" x14ac:dyDescent="0.25">
      <c r="A40" s="8"/>
      <c r="B40" s="14"/>
      <c r="C40" s="14"/>
      <c r="D40" s="14"/>
      <c r="E40" s="15"/>
      <c r="F40" s="15"/>
      <c r="G40" s="15"/>
      <c r="H40" s="15"/>
      <c r="I40" s="15"/>
      <c r="J40" s="15"/>
      <c r="K40" s="15"/>
      <c r="L40" s="15"/>
      <c r="M40" s="15"/>
      <c r="N40" s="15"/>
      <c r="O40" s="15"/>
      <c r="P40" s="15"/>
      <c r="Q40" s="15"/>
      <c r="R40" s="15"/>
      <c r="S40" s="15"/>
      <c r="T40" s="15"/>
      <c r="U40" s="15"/>
      <c r="V40" s="15"/>
      <c r="W40" s="15"/>
      <c r="X40" s="15"/>
      <c r="Y40" s="8"/>
    </row>
    <row r="41" spans="1:25" ht="8.25" customHeight="1" x14ac:dyDescent="0.25">
      <c r="A41" s="8"/>
      <c r="B41" s="87" t="s">
        <v>40</v>
      </c>
      <c r="C41" s="88"/>
      <c r="D41" s="88"/>
      <c r="E41" s="88"/>
      <c r="F41" s="88"/>
      <c r="G41" s="88"/>
      <c r="H41" s="88"/>
      <c r="I41" s="88"/>
      <c r="J41" s="88"/>
      <c r="K41" s="88"/>
      <c r="L41" s="88"/>
      <c r="M41" s="88"/>
      <c r="N41" s="88"/>
      <c r="O41" s="88"/>
      <c r="P41" s="88"/>
      <c r="Q41" s="88"/>
      <c r="R41" s="88"/>
      <c r="S41" s="88"/>
      <c r="T41" s="88"/>
      <c r="U41" s="88"/>
      <c r="V41" s="88"/>
      <c r="W41" s="88"/>
      <c r="X41" s="88"/>
      <c r="Y41" s="8"/>
    </row>
    <row r="42" spans="1:25" s="6" customFormat="1" ht="30" customHeight="1" x14ac:dyDescent="0.25">
      <c r="A42" s="8"/>
      <c r="B42" s="88"/>
      <c r="C42" s="88"/>
      <c r="D42" s="88"/>
      <c r="E42" s="88"/>
      <c r="F42" s="88"/>
      <c r="G42" s="88"/>
      <c r="H42" s="88"/>
      <c r="I42" s="88"/>
      <c r="J42" s="88"/>
      <c r="K42" s="88"/>
      <c r="L42" s="88"/>
      <c r="M42" s="88"/>
      <c r="N42" s="88"/>
      <c r="O42" s="88"/>
      <c r="P42" s="88"/>
      <c r="Q42" s="88"/>
      <c r="R42" s="88"/>
      <c r="S42" s="88"/>
      <c r="T42" s="88"/>
      <c r="U42" s="88"/>
      <c r="V42" s="88"/>
      <c r="W42" s="88"/>
      <c r="X42" s="88"/>
      <c r="Y42" s="8"/>
    </row>
    <row r="43" spans="1:25" s="2" customFormat="1" ht="15" customHeight="1" x14ac:dyDescent="0.25">
      <c r="A43" s="24"/>
      <c r="B43" s="27" t="s">
        <v>18</v>
      </c>
      <c r="C43" s="25"/>
      <c r="D43" s="24"/>
      <c r="E43" s="24"/>
      <c r="F43" s="24"/>
      <c r="G43" s="24"/>
      <c r="H43" s="24"/>
      <c r="I43" s="24"/>
      <c r="J43" s="89"/>
      <c r="K43" s="89"/>
      <c r="L43" s="89"/>
      <c r="M43" s="45"/>
      <c r="N43" s="24"/>
      <c r="O43" s="44"/>
      <c r="P43" s="44"/>
      <c r="Q43" s="24"/>
      <c r="R43" s="24"/>
      <c r="S43" s="24"/>
      <c r="T43" s="24"/>
      <c r="U43" s="24"/>
      <c r="V43" s="24"/>
      <c r="W43" s="24"/>
      <c r="X43" s="24"/>
    </row>
    <row r="44" spans="1:25" s="2" customFormat="1" ht="15" customHeight="1" x14ac:dyDescent="0.25">
      <c r="A44" s="24"/>
      <c r="B44" s="24"/>
      <c r="C44" s="27"/>
      <c r="D44" s="24"/>
      <c r="E44" s="28"/>
      <c r="F44" s="24"/>
      <c r="G44" s="28"/>
      <c r="H44" s="29"/>
      <c r="I44" s="24"/>
      <c r="J44" s="94"/>
      <c r="K44" s="94"/>
      <c r="L44" s="94"/>
      <c r="M44" s="43"/>
      <c r="N44" s="24"/>
      <c r="O44" s="24"/>
      <c r="P44" s="85"/>
      <c r="Q44" s="85"/>
      <c r="R44" s="85"/>
      <c r="S44" s="24"/>
      <c r="T44" s="26"/>
      <c r="U44" s="24"/>
      <c r="V44" s="24"/>
      <c r="W44" s="24"/>
      <c r="X44" s="24"/>
    </row>
    <row r="45" spans="1:25" s="2" customFormat="1" ht="15" customHeight="1" x14ac:dyDescent="0.25">
      <c r="A45" s="24"/>
      <c r="B45" s="27" t="s">
        <v>19</v>
      </c>
      <c r="C45" s="27"/>
      <c r="D45" s="24"/>
      <c r="E45" s="28"/>
      <c r="F45" s="24"/>
      <c r="G45" s="28"/>
      <c r="H45" s="29"/>
      <c r="I45" s="24"/>
      <c r="J45" s="89"/>
      <c r="K45" s="89"/>
      <c r="L45" s="89"/>
      <c r="M45" s="35"/>
      <c r="N45" s="24"/>
      <c r="O45" s="24"/>
      <c r="P45" s="26"/>
      <c r="Q45" s="62" t="s">
        <v>2</v>
      </c>
      <c r="R45" s="62"/>
      <c r="S45" s="62"/>
      <c r="T45" s="62"/>
      <c r="U45" s="42"/>
      <c r="V45" s="63" t="str">
        <f ca="1">IF(OR(ISBLANK(J43),T10&gt;70),"",IF(J43="No Coverage",0,(J43*VLOOKUP(J45,'Voluntary AD&amp;D Rates'!A1:B2,2,FALSE))/1000)*12)</f>
        <v/>
      </c>
      <c r="W45" s="64"/>
      <c r="X45" s="42"/>
    </row>
    <row r="46" spans="1:25" s="2" customFormat="1" ht="15" customHeight="1" x14ac:dyDescent="0.25">
      <c r="A46" s="24"/>
      <c r="B46" s="27"/>
      <c r="C46" s="27"/>
      <c r="D46" s="24"/>
      <c r="E46" s="28"/>
      <c r="F46" s="24"/>
      <c r="G46" s="28"/>
      <c r="H46" s="29"/>
      <c r="I46" s="24"/>
      <c r="J46" s="94"/>
      <c r="K46" s="94"/>
      <c r="L46" s="94"/>
      <c r="M46" s="43"/>
      <c r="N46" s="24"/>
      <c r="O46" s="24"/>
      <c r="P46" s="85"/>
      <c r="Q46" s="85"/>
      <c r="R46" s="85"/>
      <c r="S46" s="24"/>
      <c r="T46" s="24"/>
      <c r="U46" s="24"/>
      <c r="V46" s="24"/>
      <c r="W46" s="24"/>
      <c r="X46" s="24"/>
    </row>
    <row r="47" spans="1:25" s="5" customFormat="1" ht="2.1" customHeight="1" x14ac:dyDescent="0.3">
      <c r="A47" s="8"/>
      <c r="B47" s="9"/>
      <c r="C47" s="9"/>
      <c r="D47" s="9"/>
      <c r="E47" s="9"/>
      <c r="F47" s="9"/>
      <c r="G47" s="9"/>
      <c r="H47" s="9"/>
      <c r="I47" s="9"/>
      <c r="J47" s="9"/>
      <c r="K47" s="9"/>
      <c r="L47" s="9"/>
      <c r="M47" s="9"/>
      <c r="N47" s="9"/>
      <c r="O47" s="9"/>
      <c r="P47" s="9"/>
      <c r="Q47" s="9"/>
      <c r="R47" s="9"/>
      <c r="S47" s="9"/>
      <c r="T47" s="9"/>
      <c r="U47" s="9"/>
      <c r="V47" s="9"/>
      <c r="W47" s="9"/>
      <c r="X47" s="10"/>
      <c r="Y47" s="8"/>
    </row>
    <row r="48" spans="1:25" ht="18.75" x14ac:dyDescent="0.3">
      <c r="A48" s="8"/>
      <c r="B48" s="11" t="s">
        <v>24</v>
      </c>
      <c r="C48" s="11"/>
      <c r="D48" s="12"/>
      <c r="E48" s="13"/>
      <c r="F48" s="13"/>
      <c r="G48" s="13"/>
      <c r="H48" s="13"/>
      <c r="I48" s="13"/>
      <c r="J48" s="13"/>
      <c r="K48" s="13"/>
      <c r="L48" s="13"/>
      <c r="M48" s="13"/>
      <c r="N48" s="13"/>
      <c r="O48" s="13"/>
      <c r="P48" s="13"/>
      <c r="Q48" s="13"/>
      <c r="R48" s="13"/>
      <c r="S48" s="13"/>
      <c r="T48" s="13"/>
      <c r="U48" s="13"/>
      <c r="V48" s="13"/>
      <c r="W48" s="13"/>
      <c r="X48" s="13"/>
      <c r="Y48" s="8"/>
    </row>
    <row r="49" spans="1:25" s="6" customFormat="1" ht="2.1" customHeight="1" x14ac:dyDescent="0.25">
      <c r="A49" s="8"/>
      <c r="B49" s="33" t="s">
        <v>0</v>
      </c>
      <c r="C49" s="33"/>
      <c r="D49" s="14"/>
      <c r="E49" s="15"/>
      <c r="F49" s="15"/>
      <c r="G49" s="15"/>
      <c r="H49" s="15"/>
      <c r="I49" s="15"/>
      <c r="J49" s="15"/>
      <c r="K49" s="15"/>
      <c r="L49" s="15"/>
      <c r="M49" s="15"/>
      <c r="N49" s="15"/>
      <c r="O49" s="15"/>
      <c r="P49" s="15"/>
      <c r="Q49" s="15"/>
      <c r="R49" s="15"/>
      <c r="S49" s="15"/>
      <c r="T49" s="15"/>
      <c r="U49" s="15"/>
      <c r="V49" s="15"/>
      <c r="W49" s="15"/>
      <c r="X49" s="15"/>
      <c r="Y49" s="8"/>
    </row>
    <row r="50" spans="1:25" s="6" customFormat="1" ht="8.25" customHeight="1" x14ac:dyDescent="0.25">
      <c r="A50" s="8"/>
      <c r="B50" s="76" t="s">
        <v>41</v>
      </c>
      <c r="C50" s="77"/>
      <c r="D50" s="77"/>
      <c r="E50" s="77"/>
      <c r="F50" s="77"/>
      <c r="G50" s="77"/>
      <c r="H50" s="77"/>
      <c r="I50" s="77"/>
      <c r="J50" s="77"/>
      <c r="K50" s="77"/>
      <c r="L50" s="77"/>
      <c r="M50" s="77"/>
      <c r="N50" s="77"/>
      <c r="O50" s="77"/>
      <c r="P50" s="77"/>
      <c r="Q50" s="77"/>
      <c r="R50" s="77"/>
      <c r="S50" s="77"/>
      <c r="T50" s="77"/>
      <c r="U50" s="77"/>
      <c r="V50" s="77"/>
      <c r="W50" s="77"/>
      <c r="X50" s="77"/>
      <c r="Y50" s="8"/>
    </row>
    <row r="51" spans="1:25" s="6" customFormat="1" ht="45.75" customHeight="1" x14ac:dyDescent="0.25">
      <c r="A51" s="8"/>
      <c r="B51" s="77"/>
      <c r="C51" s="77"/>
      <c r="D51" s="77"/>
      <c r="E51" s="77"/>
      <c r="F51" s="77"/>
      <c r="G51" s="77"/>
      <c r="H51" s="77"/>
      <c r="I51" s="77"/>
      <c r="J51" s="77"/>
      <c r="K51" s="77"/>
      <c r="L51" s="77"/>
      <c r="M51" s="77"/>
      <c r="N51" s="77"/>
      <c r="O51" s="77"/>
      <c r="P51" s="77"/>
      <c r="Q51" s="77"/>
      <c r="R51" s="77"/>
      <c r="S51" s="77"/>
      <c r="T51" s="77"/>
      <c r="U51" s="77"/>
      <c r="V51" s="77"/>
      <c r="W51" s="77"/>
      <c r="X51" s="77"/>
      <c r="Y51" s="8"/>
    </row>
    <row r="52" spans="1:25" s="6" customFormat="1" ht="15.75" customHeight="1" x14ac:dyDescent="0.25">
      <c r="A52" s="8"/>
      <c r="B52" s="27" t="s">
        <v>16</v>
      </c>
      <c r="C52" s="27"/>
      <c r="D52" s="8"/>
      <c r="E52" s="8"/>
      <c r="F52" s="8"/>
      <c r="G52" s="27"/>
      <c r="H52" s="36"/>
      <c r="I52" s="8"/>
      <c r="J52" s="65"/>
      <c r="K52" s="65"/>
      <c r="L52" s="65"/>
      <c r="M52" s="8"/>
      <c r="N52" s="8"/>
      <c r="O52" s="37"/>
      <c r="P52" s="37"/>
      <c r="Q52" s="62" t="s">
        <v>2</v>
      </c>
      <c r="R52" s="62"/>
      <c r="S52" s="62"/>
      <c r="T52" s="62"/>
      <c r="U52" s="26"/>
      <c r="V52" s="63" t="str">
        <f ca="1">IF(OR(ISBLANK($G$12),T10&gt;70,ISBLANK(J52)),"",IF(J52="No Coverage",0,(IF(AND($G$12="Male",$T$12="Smoker"),VLOOKUP($T$10,'Voluntary CI Rates'!C3:D57,2),IF(AND($G$12="Male",$T$12="Non-Smoker"),VLOOKUP($T$10,'Voluntary CI Rates'!A3:B57,2),IF(AND($G$12="Female",$T$12="Smoker"),VLOOKUP($T$10,'Voluntary CI Rates'!G3:H57,2),IF(AND($G$12="Female",$T$12="Non-Smoker"),VLOOKUP($T$10,'Voluntary CI Rates'!E3:F57,2,FALSE),"")))))*$J$52/1000)*12)</f>
        <v/>
      </c>
      <c r="W52" s="64"/>
      <c r="X52" s="16"/>
      <c r="Y52" s="8"/>
    </row>
    <row r="53" spans="1:25" s="6" customFormat="1" ht="15" customHeight="1" x14ac:dyDescent="0.25">
      <c r="A53" s="8"/>
      <c r="B53" s="27"/>
      <c r="C53" s="27"/>
      <c r="D53" s="36"/>
      <c r="E53" s="36"/>
      <c r="F53" s="36"/>
      <c r="G53" s="38"/>
      <c r="H53" s="38"/>
      <c r="I53" s="38"/>
      <c r="J53" s="38"/>
      <c r="K53" s="38"/>
      <c r="L53" s="38"/>
      <c r="M53" s="38"/>
      <c r="N53" s="38"/>
      <c r="O53" s="38"/>
      <c r="P53" s="38"/>
      <c r="Q53" s="38"/>
      <c r="R53" s="38"/>
      <c r="S53" s="38"/>
      <c r="T53" s="36"/>
      <c r="U53" s="26"/>
      <c r="V53" s="8"/>
      <c r="W53" s="8"/>
      <c r="X53" s="16"/>
      <c r="Y53" s="8"/>
    </row>
    <row r="54" spans="1:25" s="6" customFormat="1" ht="2.1" customHeight="1" x14ac:dyDescent="0.3">
      <c r="A54" s="8"/>
      <c r="B54" s="9"/>
      <c r="C54" s="9"/>
      <c r="D54" s="9"/>
      <c r="E54" s="9"/>
      <c r="F54" s="9"/>
      <c r="G54" s="9"/>
      <c r="H54" s="9"/>
      <c r="I54" s="9"/>
      <c r="J54" s="9"/>
      <c r="K54" s="9"/>
      <c r="L54" s="9"/>
      <c r="M54" s="9"/>
      <c r="N54" s="9"/>
      <c r="O54" s="9"/>
      <c r="P54" s="9"/>
      <c r="Q54" s="9"/>
      <c r="R54" s="9"/>
      <c r="S54" s="9"/>
      <c r="T54" s="9"/>
      <c r="U54" s="9"/>
      <c r="V54" s="9"/>
      <c r="W54" s="9"/>
      <c r="X54" s="10"/>
      <c r="Y54" s="8"/>
    </row>
    <row r="55" spans="1:25" s="3" customFormat="1" ht="18.75" x14ac:dyDescent="0.3">
      <c r="A55" s="13"/>
      <c r="B55" s="11" t="s">
        <v>30</v>
      </c>
      <c r="C55" s="11"/>
      <c r="D55" s="12"/>
      <c r="E55" s="13"/>
      <c r="F55" s="13"/>
      <c r="G55" s="13"/>
      <c r="H55" s="13"/>
      <c r="I55" s="13"/>
      <c r="J55" s="13"/>
      <c r="K55" s="13"/>
      <c r="L55" s="13"/>
      <c r="M55" s="13"/>
      <c r="N55" s="32"/>
      <c r="O55" s="13"/>
      <c r="P55" s="13"/>
      <c r="Q55" s="13"/>
      <c r="R55" s="13"/>
      <c r="S55" s="13"/>
      <c r="T55" s="13"/>
      <c r="U55" s="13"/>
      <c r="V55" s="13"/>
      <c r="W55" s="13"/>
      <c r="X55" s="13"/>
      <c r="Y55" s="13"/>
    </row>
    <row r="56" spans="1:25" s="6" customFormat="1" ht="2.1" customHeight="1" x14ac:dyDescent="0.25">
      <c r="A56" s="8"/>
      <c r="B56" s="33" t="s">
        <v>0</v>
      </c>
      <c r="C56" s="33"/>
      <c r="D56" s="14"/>
      <c r="E56" s="15"/>
      <c r="F56" s="15"/>
      <c r="G56" s="15"/>
      <c r="H56" s="15"/>
      <c r="I56" s="15"/>
      <c r="J56" s="15"/>
      <c r="K56" s="15"/>
      <c r="L56" s="15"/>
      <c r="M56" s="15"/>
      <c r="N56" s="15"/>
      <c r="O56" s="15"/>
      <c r="P56" s="15"/>
      <c r="Q56" s="15"/>
      <c r="R56" s="15"/>
      <c r="S56" s="15"/>
      <c r="T56" s="15"/>
      <c r="U56" s="15"/>
      <c r="V56" s="15"/>
      <c r="W56" s="15"/>
      <c r="X56" s="15"/>
      <c r="Y56" s="8"/>
    </row>
    <row r="57" spans="1:25" s="6" customFormat="1" ht="8.25" customHeight="1" x14ac:dyDescent="0.25">
      <c r="A57" s="8"/>
      <c r="B57" s="49" t="s">
        <v>21</v>
      </c>
      <c r="C57" s="50"/>
      <c r="D57" s="50"/>
      <c r="E57" s="50"/>
      <c r="F57" s="50"/>
      <c r="G57" s="50"/>
      <c r="H57" s="50"/>
      <c r="I57" s="50"/>
      <c r="J57" s="50"/>
      <c r="K57" s="50"/>
      <c r="L57" s="50"/>
      <c r="M57" s="50"/>
      <c r="N57" s="50"/>
      <c r="O57" s="50"/>
      <c r="P57" s="50"/>
      <c r="Q57" s="50"/>
      <c r="R57" s="50"/>
      <c r="S57" s="50"/>
      <c r="T57" s="50"/>
      <c r="U57" s="50"/>
      <c r="V57" s="50"/>
      <c r="W57" s="50"/>
      <c r="X57" s="50"/>
      <c r="Y57" s="8"/>
    </row>
    <row r="58" spans="1:25" s="6" customFormat="1" ht="16.5" customHeight="1" x14ac:dyDescent="0.25">
      <c r="A58" s="8"/>
      <c r="B58" s="95" t="s">
        <v>42</v>
      </c>
      <c r="C58" s="95"/>
      <c r="D58" s="95"/>
      <c r="E58" s="95"/>
      <c r="F58" s="95"/>
      <c r="G58" s="95"/>
      <c r="H58" s="95"/>
      <c r="I58" s="95"/>
      <c r="J58" s="95"/>
      <c r="K58" s="95"/>
      <c r="L58" s="95"/>
      <c r="M58" s="95"/>
      <c r="N58" s="95"/>
      <c r="O58" s="95"/>
      <c r="P58" s="95"/>
      <c r="Q58" s="95"/>
      <c r="R58" s="95"/>
      <c r="S58" s="95"/>
      <c r="T58" s="95"/>
      <c r="U58" s="95"/>
      <c r="V58" s="95"/>
      <c r="W58" s="95"/>
      <c r="X58" s="95"/>
      <c r="Y58" s="8"/>
    </row>
    <row r="59" spans="1:25" s="6" customFormat="1" ht="54.75" customHeight="1" x14ac:dyDescent="0.25">
      <c r="A59" s="8"/>
      <c r="B59" s="95"/>
      <c r="C59" s="95"/>
      <c r="D59" s="95"/>
      <c r="E59" s="95"/>
      <c r="F59" s="95"/>
      <c r="G59" s="95"/>
      <c r="H59" s="95"/>
      <c r="I59" s="95"/>
      <c r="J59" s="95"/>
      <c r="K59" s="95"/>
      <c r="L59" s="95"/>
      <c r="M59" s="95"/>
      <c r="N59" s="95"/>
      <c r="O59" s="95"/>
      <c r="P59" s="95"/>
      <c r="Q59" s="95"/>
      <c r="R59" s="95"/>
      <c r="S59" s="95"/>
      <c r="T59" s="95"/>
      <c r="U59" s="95"/>
      <c r="V59" s="95"/>
      <c r="W59" s="95"/>
      <c r="X59" s="95"/>
      <c r="Y59" s="8"/>
    </row>
    <row r="60" spans="1:25" s="6" customFormat="1" ht="15" customHeight="1" x14ac:dyDescent="0.25">
      <c r="A60" s="8"/>
      <c r="B60" s="27" t="s">
        <v>16</v>
      </c>
      <c r="C60" s="27"/>
      <c r="D60" s="8"/>
      <c r="E60" s="8"/>
      <c r="F60" s="8"/>
      <c r="G60" s="27"/>
      <c r="H60" s="36"/>
      <c r="I60" s="8"/>
      <c r="J60" s="65"/>
      <c r="K60" s="65"/>
      <c r="L60" s="65"/>
      <c r="M60" s="8"/>
      <c r="N60" s="8"/>
      <c r="O60" s="38"/>
      <c r="P60" s="38"/>
      <c r="Q60" s="62" t="s">
        <v>2</v>
      </c>
      <c r="R60" s="62"/>
      <c r="S60" s="62"/>
      <c r="T60" s="62"/>
      <c r="U60" s="26"/>
      <c r="V60" s="63" t="str">
        <f ca="1">IF(OR(ISBLANK(J60),T20&gt;70),"",IF(OR(ISBLANK(J52),J60="No Coverage"),0,(IF(AND($G$22="Male",$T$22="Smoker"),VLOOKUP($T$20,'Voluntary CI Rates'!C3:D57,2),IF(AND($G$22="Male",$T$22="Non-Smoker"),VLOOKUP($T$20,'Voluntary CI Rates'!A3:B57,2),IF(AND($G$22="Female",$T$22="Smoker"),VLOOKUP($T$20,'Voluntary CI Rates'!G3:H57,2),IF(AND($G$22="Female",$T$22="Non-Smoker"),VLOOKUP($T$20,'Voluntary CI Rates'!E3:F57,2,FALSE),"")))))*J60/1000)*12)</f>
        <v/>
      </c>
      <c r="W60" s="64"/>
      <c r="X60" s="42"/>
      <c r="Y60" s="8"/>
    </row>
    <row r="61" spans="1:25" s="6" customFormat="1" x14ac:dyDescent="0.25">
      <c r="A61" s="8"/>
      <c r="B61" s="8"/>
      <c r="C61" s="8"/>
      <c r="D61" s="8"/>
      <c r="E61" s="8"/>
      <c r="F61" s="8"/>
      <c r="G61" s="8"/>
      <c r="H61" s="8"/>
      <c r="I61" s="8"/>
      <c r="J61" s="8"/>
      <c r="K61" s="8"/>
      <c r="L61" s="8"/>
      <c r="M61" s="8"/>
      <c r="N61" s="8"/>
      <c r="O61" s="8"/>
      <c r="P61" s="8"/>
      <c r="Q61" s="8"/>
      <c r="R61" s="8"/>
      <c r="S61" s="8"/>
      <c r="T61" s="8"/>
      <c r="U61" s="8"/>
      <c r="V61" s="8"/>
      <c r="W61" s="8"/>
      <c r="X61" s="8"/>
      <c r="Y61" s="8"/>
    </row>
    <row r="62" spans="1:25" s="6" customFormat="1" ht="2.1" customHeight="1" x14ac:dyDescent="0.3">
      <c r="A62" s="8"/>
      <c r="B62" s="9"/>
      <c r="C62" s="9"/>
      <c r="D62" s="9"/>
      <c r="E62" s="9"/>
      <c r="F62" s="9"/>
      <c r="G62" s="9"/>
      <c r="H62" s="9"/>
      <c r="I62" s="9"/>
      <c r="J62" s="9"/>
      <c r="K62" s="9"/>
      <c r="L62" s="9"/>
      <c r="M62" s="9"/>
      <c r="N62" s="9"/>
      <c r="O62" s="9"/>
      <c r="P62" s="9"/>
      <c r="Q62" s="9"/>
      <c r="R62" s="9"/>
      <c r="S62" s="9"/>
      <c r="T62" s="9"/>
      <c r="U62" s="9"/>
      <c r="V62" s="9"/>
      <c r="W62" s="9"/>
      <c r="X62" s="10"/>
      <c r="Y62" s="8"/>
    </row>
    <row r="63" spans="1:25" s="3" customFormat="1" ht="18.75" x14ac:dyDescent="0.3">
      <c r="A63" s="13"/>
      <c r="B63" s="11" t="s">
        <v>25</v>
      </c>
      <c r="C63" s="11"/>
      <c r="D63" s="12"/>
      <c r="E63" s="13"/>
      <c r="F63" s="13"/>
      <c r="G63" s="13"/>
      <c r="H63" s="13"/>
      <c r="I63" s="13"/>
      <c r="J63" s="13"/>
      <c r="K63" s="13"/>
      <c r="L63" s="13"/>
      <c r="M63" s="13"/>
      <c r="N63" s="32"/>
      <c r="O63" s="13"/>
      <c r="P63" s="13"/>
      <c r="Q63" s="13"/>
      <c r="R63" s="13"/>
      <c r="S63" s="13"/>
      <c r="T63" s="13"/>
      <c r="U63" s="13"/>
      <c r="V63" s="13"/>
      <c r="W63" s="13"/>
      <c r="X63" s="13"/>
      <c r="Y63" s="13"/>
    </row>
    <row r="64" spans="1:25" s="6" customFormat="1" ht="2.1" customHeight="1" x14ac:dyDescent="0.25">
      <c r="A64" s="8"/>
      <c r="B64" s="33" t="s">
        <v>0</v>
      </c>
      <c r="C64" s="33"/>
      <c r="D64" s="14"/>
      <c r="E64" s="15"/>
      <c r="F64" s="15"/>
      <c r="G64" s="15"/>
      <c r="H64" s="15"/>
      <c r="I64" s="15"/>
      <c r="J64" s="15"/>
      <c r="K64" s="15"/>
      <c r="L64" s="15"/>
      <c r="M64" s="15"/>
      <c r="N64" s="15"/>
      <c r="O64" s="15"/>
      <c r="P64" s="15"/>
      <c r="Q64" s="15"/>
      <c r="R64" s="15"/>
      <c r="S64" s="15"/>
      <c r="T64" s="15"/>
      <c r="U64" s="15"/>
      <c r="V64" s="15"/>
      <c r="W64" s="15"/>
      <c r="X64" s="15"/>
      <c r="Y64" s="8"/>
    </row>
    <row r="65" spans="1:25" s="6" customFormat="1" ht="8.25" customHeight="1" x14ac:dyDescent="0.25">
      <c r="A65" s="8"/>
      <c r="B65" s="49" t="s">
        <v>21</v>
      </c>
      <c r="C65" s="50"/>
      <c r="D65" s="50"/>
      <c r="E65" s="50"/>
      <c r="F65" s="50"/>
      <c r="G65" s="50"/>
      <c r="H65" s="50"/>
      <c r="I65" s="50"/>
      <c r="J65" s="50"/>
      <c r="K65" s="50"/>
      <c r="L65" s="50"/>
      <c r="M65" s="50"/>
      <c r="N65" s="50"/>
      <c r="O65" s="50"/>
      <c r="P65" s="50"/>
      <c r="Q65" s="50"/>
      <c r="R65" s="50"/>
      <c r="S65" s="50"/>
      <c r="T65" s="50"/>
      <c r="U65" s="50"/>
      <c r="V65" s="50"/>
      <c r="W65" s="50"/>
      <c r="X65" s="50"/>
      <c r="Y65" s="8"/>
    </row>
    <row r="66" spans="1:25" s="6" customFormat="1" ht="16.5" customHeight="1" x14ac:dyDescent="0.25">
      <c r="A66" s="8"/>
      <c r="B66" s="95" t="s">
        <v>43</v>
      </c>
      <c r="C66" s="95"/>
      <c r="D66" s="95"/>
      <c r="E66" s="95"/>
      <c r="F66" s="95"/>
      <c r="G66" s="95"/>
      <c r="H66" s="95"/>
      <c r="I66" s="95"/>
      <c r="J66" s="95"/>
      <c r="K66" s="95"/>
      <c r="L66" s="95"/>
      <c r="M66" s="95"/>
      <c r="N66" s="95"/>
      <c r="O66" s="95"/>
      <c r="P66" s="95"/>
      <c r="Q66" s="95"/>
      <c r="R66" s="95"/>
      <c r="S66" s="95"/>
      <c r="T66" s="95"/>
      <c r="U66" s="95"/>
      <c r="V66" s="95"/>
      <c r="W66" s="95"/>
      <c r="X66" s="95"/>
      <c r="Y66" s="8"/>
    </row>
    <row r="67" spans="1:25" s="6" customFormat="1" ht="39" customHeight="1" x14ac:dyDescent="0.25">
      <c r="A67" s="8"/>
      <c r="B67" s="95"/>
      <c r="C67" s="95"/>
      <c r="D67" s="95"/>
      <c r="E67" s="95"/>
      <c r="F67" s="95"/>
      <c r="G67" s="95"/>
      <c r="H67" s="95"/>
      <c r="I67" s="95"/>
      <c r="J67" s="95"/>
      <c r="K67" s="95"/>
      <c r="L67" s="95"/>
      <c r="M67" s="95"/>
      <c r="N67" s="95"/>
      <c r="O67" s="95"/>
      <c r="P67" s="95"/>
      <c r="Q67" s="95"/>
      <c r="R67" s="95"/>
      <c r="S67" s="95"/>
      <c r="T67" s="95"/>
      <c r="U67" s="95"/>
      <c r="V67" s="95"/>
      <c r="W67" s="95"/>
      <c r="X67" s="95"/>
      <c r="Y67" s="8"/>
    </row>
    <row r="68" spans="1:25" s="6" customFormat="1" ht="15" customHeight="1" x14ac:dyDescent="0.25">
      <c r="A68" s="8"/>
      <c r="B68" s="27" t="s">
        <v>16</v>
      </c>
      <c r="C68" s="27"/>
      <c r="D68" s="8"/>
      <c r="E68" s="8"/>
      <c r="F68" s="8"/>
      <c r="G68" s="27"/>
      <c r="H68" s="36"/>
      <c r="I68" s="8"/>
      <c r="J68" s="65"/>
      <c r="K68" s="65"/>
      <c r="L68" s="65"/>
      <c r="M68" s="8"/>
      <c r="N68" s="8"/>
      <c r="O68" s="38"/>
      <c r="P68" s="38"/>
      <c r="Q68" s="62" t="s">
        <v>2</v>
      </c>
      <c r="R68" s="62"/>
      <c r="S68" s="62"/>
      <c r="T68" s="62"/>
      <c r="U68" s="26"/>
      <c r="V68" s="63" t="str">
        <f>IF(ISBLANK(J68),"",IF(J68="No Coverage",0,IF(ISBLANK(J52),0,IF(J68=5000,(J68*'Voluntary CI Rates'!B60)/1000)))*12)</f>
        <v/>
      </c>
      <c r="W68" s="64"/>
      <c r="X68" s="42"/>
      <c r="Y68" s="8"/>
    </row>
    <row r="69" spans="1:25" s="6" customFormat="1" x14ac:dyDescent="0.25">
      <c r="A69" s="8"/>
      <c r="B69" s="8"/>
      <c r="C69" s="8"/>
      <c r="D69" s="8"/>
      <c r="E69" s="8"/>
      <c r="F69" s="8"/>
      <c r="G69" s="8"/>
      <c r="H69" s="8"/>
      <c r="I69" s="8"/>
      <c r="J69" s="8"/>
      <c r="K69" s="8"/>
      <c r="L69" s="8"/>
      <c r="M69" s="8"/>
      <c r="N69" s="8"/>
      <c r="O69" s="8"/>
      <c r="P69" s="8"/>
      <c r="Q69" s="8"/>
      <c r="R69" s="8"/>
      <c r="S69" s="8"/>
      <c r="T69" s="8"/>
      <c r="U69" s="8"/>
      <c r="V69" s="8"/>
      <c r="W69" s="8"/>
      <c r="X69" s="8"/>
      <c r="Y69" s="8"/>
    </row>
    <row r="70" spans="1:25" s="5" customFormat="1" ht="2.1" customHeight="1" x14ac:dyDescent="0.3">
      <c r="A70" s="8"/>
      <c r="B70" s="9"/>
      <c r="C70" s="9"/>
      <c r="D70" s="9"/>
      <c r="E70" s="9"/>
      <c r="F70" s="9"/>
      <c r="G70" s="9"/>
      <c r="H70" s="9"/>
      <c r="I70" s="9"/>
      <c r="J70" s="9"/>
      <c r="K70" s="9"/>
      <c r="L70" s="9"/>
      <c r="M70" s="9"/>
      <c r="N70" s="9"/>
      <c r="O70" s="9"/>
      <c r="P70" s="9"/>
      <c r="Q70" s="9"/>
      <c r="R70" s="9"/>
      <c r="S70" s="9"/>
      <c r="T70" s="9"/>
      <c r="U70" s="9"/>
      <c r="V70" s="9"/>
      <c r="W70" s="9"/>
      <c r="X70" s="10"/>
      <c r="Y70" s="8"/>
    </row>
    <row r="71" spans="1:25" s="3" customFormat="1" ht="18.75" x14ac:dyDescent="0.3">
      <c r="A71" s="13"/>
      <c r="B71" s="11" t="s">
        <v>44</v>
      </c>
      <c r="C71" s="11"/>
      <c r="D71" s="12"/>
      <c r="E71" s="13"/>
      <c r="F71" s="13"/>
      <c r="G71" s="13"/>
      <c r="H71" s="13"/>
      <c r="I71" s="13"/>
      <c r="J71" s="13"/>
      <c r="K71" s="13"/>
      <c r="L71" s="13"/>
      <c r="M71" s="13"/>
      <c r="N71" s="13"/>
      <c r="O71" s="13"/>
      <c r="P71" s="13"/>
      <c r="Q71" s="13"/>
      <c r="R71" s="13"/>
      <c r="S71" s="13"/>
      <c r="T71" s="13"/>
      <c r="U71" s="13"/>
      <c r="V71" s="13"/>
      <c r="W71" s="13"/>
      <c r="X71" s="13"/>
      <c r="Y71" s="13"/>
    </row>
    <row r="72" spans="1:25" ht="2.1" customHeight="1" x14ac:dyDescent="0.25">
      <c r="A72" s="8"/>
      <c r="B72" s="14"/>
      <c r="C72" s="14"/>
      <c r="D72" s="14"/>
      <c r="E72" s="15"/>
      <c r="F72" s="15"/>
      <c r="G72" s="15"/>
      <c r="H72" s="15"/>
      <c r="I72" s="15"/>
      <c r="J72" s="15"/>
      <c r="K72" s="15"/>
      <c r="L72" s="15"/>
      <c r="M72" s="15"/>
      <c r="N72" s="15"/>
      <c r="O72" s="15"/>
      <c r="P72" s="15"/>
      <c r="Q72" s="15"/>
      <c r="R72" s="15"/>
      <c r="S72" s="15"/>
      <c r="T72" s="15"/>
      <c r="U72" s="15"/>
      <c r="V72" s="15"/>
      <c r="W72" s="15"/>
      <c r="X72" s="15"/>
      <c r="Y72" s="8"/>
    </row>
    <row r="73" spans="1:25" ht="8.25" customHeight="1" x14ac:dyDescent="0.25">
      <c r="A73" s="8"/>
      <c r="B73" s="16"/>
      <c r="C73" s="16"/>
      <c r="D73" s="16"/>
      <c r="E73" s="16"/>
      <c r="F73" s="16"/>
      <c r="G73" s="16"/>
      <c r="H73" s="16"/>
      <c r="I73" s="16"/>
      <c r="J73" s="16"/>
      <c r="K73" s="16"/>
      <c r="L73" s="16"/>
      <c r="M73" s="16"/>
      <c r="N73" s="16"/>
      <c r="O73" s="16"/>
      <c r="P73" s="16"/>
      <c r="Q73" s="16"/>
      <c r="R73" s="16"/>
      <c r="S73" s="16"/>
      <c r="T73" s="16"/>
      <c r="U73" s="16"/>
      <c r="V73" s="16"/>
      <c r="W73" s="16"/>
      <c r="X73" s="16"/>
      <c r="Y73" s="8"/>
    </row>
    <row r="74" spans="1:25" s="6" customFormat="1" x14ac:dyDescent="0.25">
      <c r="A74" s="8"/>
      <c r="B74" s="16" t="s">
        <v>34</v>
      </c>
      <c r="C74" s="16"/>
      <c r="D74" s="8"/>
      <c r="E74" s="17"/>
      <c r="F74" s="16"/>
      <c r="G74" s="16"/>
      <c r="H74" s="16"/>
      <c r="I74" s="16"/>
      <c r="J74" s="16"/>
      <c r="K74" s="16"/>
      <c r="L74" s="16"/>
      <c r="M74" s="16"/>
      <c r="N74" s="8"/>
      <c r="O74" s="8"/>
      <c r="P74" s="8"/>
      <c r="Q74" s="8"/>
      <c r="R74" s="8"/>
      <c r="S74" s="8"/>
      <c r="T74" s="8"/>
      <c r="U74" s="8"/>
      <c r="V74" s="60" t="str">
        <f>IF(ISBLANK(G10),"",SUM(V29,V45,V52))</f>
        <v/>
      </c>
      <c r="W74" s="60"/>
      <c r="X74" s="8"/>
      <c r="Y74" s="8"/>
    </row>
    <row r="75" spans="1:25" s="6" customFormat="1" x14ac:dyDescent="0.25">
      <c r="A75" s="8"/>
      <c r="B75" s="16"/>
      <c r="C75" s="16"/>
      <c r="D75" s="8"/>
      <c r="E75" s="17"/>
      <c r="F75" s="16"/>
      <c r="G75" s="16"/>
      <c r="H75" s="16"/>
      <c r="I75" s="16"/>
      <c r="J75" s="16"/>
      <c r="K75" s="16"/>
      <c r="L75" s="16"/>
      <c r="M75" s="16"/>
      <c r="N75" s="8"/>
      <c r="O75" s="8"/>
      <c r="P75" s="8"/>
      <c r="Q75" s="8"/>
      <c r="R75" s="8"/>
      <c r="S75" s="8"/>
      <c r="T75" s="8"/>
      <c r="U75" s="8"/>
      <c r="V75" s="51"/>
      <c r="W75" s="51"/>
      <c r="X75" s="8"/>
      <c r="Y75" s="8"/>
    </row>
    <row r="76" spans="1:25" s="6" customFormat="1" x14ac:dyDescent="0.25">
      <c r="A76" s="8"/>
      <c r="B76" s="16" t="s">
        <v>35</v>
      </c>
      <c r="C76" s="16"/>
      <c r="D76" s="8"/>
      <c r="E76" s="17"/>
      <c r="F76" s="16"/>
      <c r="G76" s="16"/>
      <c r="H76" s="16"/>
      <c r="I76" s="16"/>
      <c r="J76" s="16"/>
      <c r="K76" s="16"/>
      <c r="L76" s="16"/>
      <c r="M76" s="16"/>
      <c r="N76" s="8"/>
      <c r="O76" s="8"/>
      <c r="P76" s="8"/>
      <c r="Q76" s="8"/>
      <c r="R76" s="8"/>
      <c r="S76" s="8"/>
      <c r="T76" s="8"/>
      <c r="U76" s="8"/>
      <c r="V76" s="61" t="str">
        <f>IF(ISBLANK(G10),"",SUM(V36,V60))</f>
        <v/>
      </c>
      <c r="W76" s="61"/>
      <c r="X76" s="8"/>
      <c r="Y76" s="8"/>
    </row>
    <row r="77" spans="1:25" s="6" customFormat="1" x14ac:dyDescent="0.25">
      <c r="A77" s="8"/>
      <c r="B77" s="16"/>
      <c r="C77" s="16"/>
      <c r="D77" s="8"/>
      <c r="E77" s="17"/>
      <c r="F77" s="16"/>
      <c r="G77" s="16"/>
      <c r="H77" s="16"/>
      <c r="I77" s="16"/>
      <c r="J77" s="16"/>
      <c r="K77" s="16"/>
      <c r="L77" s="16"/>
      <c r="M77" s="16"/>
      <c r="N77" s="8"/>
      <c r="O77" s="8"/>
      <c r="P77" s="8"/>
      <c r="Q77" s="8"/>
      <c r="R77" s="8"/>
      <c r="S77" s="8"/>
      <c r="T77" s="8"/>
      <c r="U77" s="8"/>
      <c r="V77" s="51"/>
      <c r="W77" s="51"/>
      <c r="X77" s="8"/>
      <c r="Y77" s="8"/>
    </row>
    <row r="78" spans="1:25" s="6" customFormat="1" x14ac:dyDescent="0.25">
      <c r="A78" s="8"/>
      <c r="B78" s="16" t="s">
        <v>36</v>
      </c>
      <c r="C78" s="16"/>
      <c r="D78" s="8"/>
      <c r="E78" s="17"/>
      <c r="F78" s="16"/>
      <c r="G78" s="16"/>
      <c r="H78" s="16"/>
      <c r="I78" s="16"/>
      <c r="J78" s="16"/>
      <c r="K78" s="16"/>
      <c r="L78" s="16"/>
      <c r="M78" s="16"/>
      <c r="N78" s="8"/>
      <c r="O78" s="8"/>
      <c r="P78" s="8"/>
      <c r="Q78" s="8"/>
      <c r="R78" s="8"/>
      <c r="S78" s="8"/>
      <c r="T78" s="8"/>
      <c r="U78" s="8"/>
      <c r="V78" s="60" t="str">
        <f>IF(ISBLANK(G10),"",SUM(V68))</f>
        <v/>
      </c>
      <c r="W78" s="60"/>
      <c r="X78" s="8"/>
      <c r="Y78" s="8"/>
    </row>
    <row r="79" spans="1:25" s="6" customFormat="1" x14ac:dyDescent="0.25">
      <c r="A79" s="8"/>
      <c r="B79" s="16"/>
      <c r="C79" s="16"/>
      <c r="D79" s="8"/>
      <c r="E79" s="17"/>
      <c r="F79" s="16"/>
      <c r="G79" s="16"/>
      <c r="H79" s="16"/>
      <c r="I79" s="16"/>
      <c r="J79" s="16"/>
      <c r="K79" s="16"/>
      <c r="L79" s="16"/>
      <c r="M79" s="16"/>
      <c r="N79" s="8"/>
      <c r="O79" s="8"/>
      <c r="P79" s="8"/>
      <c r="Q79" s="8"/>
      <c r="R79" s="8"/>
      <c r="S79" s="8"/>
      <c r="T79" s="8"/>
      <c r="U79" s="8"/>
      <c r="V79" s="51"/>
      <c r="W79" s="51"/>
      <c r="X79" s="8"/>
      <c r="Y79" s="8"/>
    </row>
    <row r="80" spans="1:25" s="6" customFormat="1" x14ac:dyDescent="0.25">
      <c r="A80" s="8"/>
      <c r="B80" s="17" t="s">
        <v>33</v>
      </c>
      <c r="C80" s="16"/>
      <c r="D80" s="8"/>
      <c r="E80" s="17"/>
      <c r="F80" s="16"/>
      <c r="G80" s="16"/>
      <c r="H80" s="16"/>
      <c r="I80" s="16"/>
      <c r="J80" s="16"/>
      <c r="K80" s="16"/>
      <c r="L80" s="16"/>
      <c r="M80" s="16"/>
      <c r="N80" s="8"/>
      <c r="O80" s="8"/>
      <c r="P80" s="8"/>
      <c r="Q80" s="8"/>
      <c r="R80" s="8"/>
      <c r="S80" s="8"/>
      <c r="T80" s="8"/>
      <c r="U80" s="8"/>
      <c r="V80" s="60" t="str">
        <f>IF(ISBLANK(G10),"",SUM(V29,V36,V45,V52,V60,V68))</f>
        <v/>
      </c>
      <c r="W80" s="60"/>
      <c r="X80" s="8"/>
      <c r="Y80" s="8"/>
    </row>
    <row r="81" spans="1:27" s="6" customFormat="1" x14ac:dyDescent="0.25">
      <c r="A81" s="8"/>
      <c r="B81" s="16"/>
      <c r="C81" s="16"/>
      <c r="D81" s="8"/>
      <c r="E81" s="17"/>
      <c r="F81" s="16"/>
      <c r="G81" s="16"/>
      <c r="H81" s="16"/>
      <c r="I81" s="16"/>
      <c r="J81" s="16"/>
      <c r="K81" s="16"/>
      <c r="L81" s="16"/>
      <c r="M81" s="16"/>
      <c r="N81" s="8"/>
      <c r="O81" s="8"/>
      <c r="P81" s="8"/>
      <c r="Q81" s="8"/>
      <c r="R81" s="8"/>
      <c r="S81" s="8"/>
      <c r="T81" s="8"/>
      <c r="U81" s="8"/>
      <c r="V81" s="51"/>
      <c r="W81" s="51"/>
      <c r="X81" s="8"/>
      <c r="Y81" s="8"/>
    </row>
    <row r="82" spans="1:27" x14ac:dyDescent="0.25">
      <c r="A82" s="8"/>
      <c r="B82" s="90" t="s">
        <v>31</v>
      </c>
      <c r="C82" s="91"/>
      <c r="D82" s="91"/>
      <c r="E82" s="91"/>
      <c r="F82" s="91"/>
      <c r="G82" s="91"/>
      <c r="H82" s="91"/>
      <c r="I82" s="91"/>
      <c r="J82" s="91"/>
      <c r="K82" s="91"/>
      <c r="L82" s="91"/>
      <c r="M82" s="91"/>
      <c r="N82" s="91"/>
      <c r="O82" s="91"/>
      <c r="P82" s="30"/>
      <c r="Q82" s="30"/>
      <c r="R82" s="30"/>
      <c r="S82" s="30"/>
      <c r="T82" s="30"/>
      <c r="U82" s="30"/>
      <c r="V82" s="31"/>
      <c r="W82" s="31"/>
      <c r="X82" s="8"/>
      <c r="Y82" s="8"/>
    </row>
    <row r="83" spans="1:27" x14ac:dyDescent="0.25">
      <c r="A83" s="8"/>
      <c r="B83" s="91"/>
      <c r="C83" s="91"/>
      <c r="D83" s="91"/>
      <c r="E83" s="91"/>
      <c r="F83" s="91"/>
      <c r="G83" s="91"/>
      <c r="H83" s="91"/>
      <c r="I83" s="91"/>
      <c r="J83" s="91"/>
      <c r="K83" s="91"/>
      <c r="L83" s="91"/>
      <c r="M83" s="91"/>
      <c r="N83" s="91"/>
      <c r="O83" s="91"/>
      <c r="P83" s="30"/>
      <c r="Q83" s="30"/>
      <c r="R83" s="30"/>
      <c r="S83" s="30"/>
      <c r="T83" s="30"/>
      <c r="U83" s="24"/>
      <c r="V83" s="93" t="str">
        <f>IF(ISBLANK(G10),"",V80/24)</f>
        <v/>
      </c>
      <c r="W83" s="93"/>
      <c r="X83" s="8"/>
      <c r="Y83" s="8"/>
      <c r="AA83" s="52"/>
    </row>
    <row r="84" spans="1:27" s="5" customFormat="1" ht="15" customHeight="1" x14ac:dyDescent="0.25">
      <c r="A84" s="8"/>
      <c r="B84" s="23"/>
      <c r="C84" s="23"/>
      <c r="D84" s="16"/>
      <c r="E84" s="16"/>
      <c r="F84" s="16"/>
      <c r="G84" s="16"/>
      <c r="H84" s="16"/>
      <c r="I84" s="16"/>
      <c r="J84" s="16"/>
      <c r="K84" s="16"/>
      <c r="L84" s="16"/>
      <c r="M84" s="16"/>
      <c r="N84" s="16"/>
      <c r="O84" s="16"/>
      <c r="P84" s="16"/>
      <c r="Q84" s="16"/>
      <c r="R84" s="16"/>
      <c r="S84" s="16"/>
      <c r="T84" s="16"/>
      <c r="U84" s="16"/>
      <c r="V84" s="16"/>
      <c r="W84" s="16"/>
      <c r="X84" s="16"/>
      <c r="Y84" s="8"/>
    </row>
    <row r="85" spans="1:27" s="6" customFormat="1" ht="2.1" customHeight="1" x14ac:dyDescent="0.25">
      <c r="A85" s="8"/>
      <c r="B85" s="33" t="s">
        <v>0</v>
      </c>
      <c r="C85" s="33"/>
      <c r="D85" s="14"/>
      <c r="E85" s="15"/>
      <c r="F85" s="15"/>
      <c r="G85" s="15"/>
      <c r="H85" s="15"/>
      <c r="I85" s="15"/>
      <c r="J85" s="15"/>
      <c r="K85" s="15"/>
      <c r="L85" s="15"/>
      <c r="M85" s="15"/>
      <c r="N85" s="15"/>
      <c r="O85" s="15"/>
      <c r="P85" s="15"/>
      <c r="Q85" s="15"/>
      <c r="R85" s="15"/>
      <c r="S85" s="15"/>
      <c r="T85" s="15"/>
      <c r="U85" s="15"/>
      <c r="V85" s="15"/>
      <c r="W85" s="15"/>
      <c r="X85" s="15"/>
      <c r="Y85" s="8"/>
    </row>
    <row r="86" spans="1:27" ht="18" customHeight="1" x14ac:dyDescent="0.25">
      <c r="A86" s="8"/>
      <c r="B86" s="92" t="s">
        <v>37</v>
      </c>
      <c r="C86" s="92"/>
      <c r="D86" s="92"/>
      <c r="E86" s="92"/>
      <c r="F86" s="92"/>
      <c r="G86" s="92"/>
      <c r="H86" s="92"/>
      <c r="I86" s="92"/>
      <c r="J86" s="92"/>
      <c r="K86" s="92"/>
      <c r="L86" s="92"/>
      <c r="M86" s="92"/>
      <c r="N86" s="92"/>
      <c r="O86" s="92"/>
      <c r="P86" s="92"/>
      <c r="Q86" s="92"/>
      <c r="R86" s="92"/>
      <c r="S86" s="92"/>
      <c r="T86" s="92"/>
      <c r="U86" s="92"/>
      <c r="V86" s="92"/>
      <c r="W86" s="92"/>
      <c r="X86" s="92"/>
      <c r="Y86" s="8"/>
    </row>
    <row r="87" spans="1:27" ht="17.25" customHeight="1" x14ac:dyDescent="0.25">
      <c r="A87" s="8"/>
      <c r="B87" s="92"/>
      <c r="C87" s="92"/>
      <c r="D87" s="92"/>
      <c r="E87" s="92"/>
      <c r="F87" s="92"/>
      <c r="G87" s="92"/>
      <c r="H87" s="92"/>
      <c r="I87" s="92"/>
      <c r="J87" s="92"/>
      <c r="K87" s="92"/>
      <c r="L87" s="92"/>
      <c r="M87" s="92"/>
      <c r="N87" s="92"/>
      <c r="O87" s="92"/>
      <c r="P87" s="92"/>
      <c r="Q87" s="92"/>
      <c r="R87" s="92"/>
      <c r="S87" s="92"/>
      <c r="T87" s="92"/>
      <c r="U87" s="92"/>
      <c r="V87" s="92"/>
      <c r="W87" s="92"/>
      <c r="X87" s="92"/>
      <c r="Y87" s="8"/>
    </row>
    <row r="88" spans="1:27" x14ac:dyDescent="0.25">
      <c r="A88" s="8"/>
      <c r="B88" s="92"/>
      <c r="C88" s="92"/>
      <c r="D88" s="92"/>
      <c r="E88" s="92"/>
      <c r="F88" s="92"/>
      <c r="G88" s="92"/>
      <c r="H88" s="92"/>
      <c r="I88" s="92"/>
      <c r="J88" s="92"/>
      <c r="K88" s="92"/>
      <c r="L88" s="92"/>
      <c r="M88" s="92"/>
      <c r="N88" s="92"/>
      <c r="O88" s="92"/>
      <c r="P88" s="92"/>
      <c r="Q88" s="92"/>
      <c r="R88" s="92"/>
      <c r="S88" s="92"/>
      <c r="T88" s="92"/>
      <c r="U88" s="92"/>
      <c r="V88" s="92"/>
      <c r="W88" s="92"/>
      <c r="X88" s="92"/>
      <c r="Y88" s="8"/>
    </row>
    <row r="89" spans="1:27" hidden="1" x14ac:dyDescent="0.25">
      <c r="A89" s="8"/>
      <c r="B89" s="8"/>
      <c r="C89" s="8"/>
      <c r="D89" s="8"/>
      <c r="E89" s="8"/>
      <c r="F89" s="8"/>
      <c r="G89" s="8"/>
      <c r="H89" s="8"/>
      <c r="I89" s="8"/>
      <c r="J89" s="8"/>
      <c r="K89" s="8"/>
      <c r="L89" s="8"/>
      <c r="M89" s="8"/>
      <c r="N89" s="8"/>
      <c r="O89" s="8"/>
      <c r="P89" s="8"/>
      <c r="Q89" s="8"/>
      <c r="R89" s="8"/>
      <c r="S89" s="8"/>
      <c r="T89" s="8"/>
      <c r="U89" s="8"/>
      <c r="V89" s="8"/>
      <c r="W89" s="8"/>
      <c r="X89" s="8"/>
      <c r="Y89" s="8"/>
    </row>
    <row r="90" spans="1:27" hidden="1" x14ac:dyDescent="0.25">
      <c r="A90" s="8"/>
      <c r="B90" s="8"/>
      <c r="C90" s="8"/>
      <c r="D90" s="8"/>
      <c r="E90" s="8"/>
      <c r="F90" s="8"/>
      <c r="G90" s="8"/>
      <c r="H90" s="8"/>
      <c r="I90" s="8"/>
      <c r="J90" s="8"/>
      <c r="K90" s="8"/>
      <c r="L90" s="8"/>
      <c r="M90" s="8"/>
      <c r="N90" s="8"/>
      <c r="O90" s="8"/>
      <c r="P90" s="8"/>
      <c r="Q90" s="8"/>
      <c r="R90" s="8"/>
      <c r="S90" s="8"/>
      <c r="T90" s="8"/>
      <c r="U90" s="8"/>
      <c r="V90" s="8"/>
      <c r="W90" s="8"/>
      <c r="X90" s="8"/>
      <c r="Y90" s="8"/>
    </row>
    <row r="91" spans="1:27" hidden="1" x14ac:dyDescent="0.25">
      <c r="A91" s="8"/>
      <c r="B91" s="8"/>
      <c r="C91" s="8"/>
      <c r="D91" s="8"/>
      <c r="E91" s="8"/>
      <c r="F91" s="8"/>
      <c r="G91" s="8"/>
      <c r="H91" s="8"/>
      <c r="I91" s="8"/>
      <c r="J91" s="8"/>
      <c r="K91" s="8"/>
      <c r="L91" s="8"/>
      <c r="M91" s="8"/>
      <c r="N91" s="8"/>
      <c r="O91" s="8"/>
      <c r="P91" s="8"/>
      <c r="Q91" s="8"/>
      <c r="R91" s="8"/>
      <c r="S91" s="8"/>
      <c r="T91" s="8"/>
      <c r="U91" s="8"/>
      <c r="V91" s="8"/>
      <c r="W91" s="8"/>
      <c r="X91" s="8"/>
      <c r="Y91" s="8"/>
    </row>
    <row r="92" spans="1:27" hidden="1" x14ac:dyDescent="0.25">
      <c r="A92" s="8"/>
      <c r="B92" s="8"/>
      <c r="C92" s="8"/>
      <c r="D92" s="8"/>
      <c r="E92" s="8"/>
      <c r="F92" s="8"/>
      <c r="G92" s="8"/>
      <c r="H92" s="8"/>
      <c r="I92" s="8"/>
      <c r="J92" s="8"/>
      <c r="K92" s="8"/>
      <c r="L92" s="8"/>
      <c r="M92" s="8"/>
      <c r="N92" s="8"/>
      <c r="O92" s="8"/>
      <c r="P92" s="8"/>
      <c r="Q92" s="8"/>
      <c r="R92" s="8"/>
      <c r="S92" s="8"/>
      <c r="T92" s="8"/>
      <c r="U92" s="8"/>
      <c r="V92" s="8"/>
      <c r="W92" s="8"/>
      <c r="X92" s="8"/>
      <c r="Y92" s="8"/>
    </row>
    <row r="93" spans="1:27" hidden="1" x14ac:dyDescent="0.25">
      <c r="A93" s="8"/>
      <c r="B93" s="8"/>
      <c r="C93" s="8"/>
      <c r="D93" s="8"/>
      <c r="E93" s="8"/>
      <c r="F93" s="8"/>
      <c r="G93" s="8"/>
      <c r="H93" s="8"/>
      <c r="I93" s="8"/>
      <c r="J93" s="8"/>
      <c r="K93" s="8"/>
      <c r="L93" s="8"/>
      <c r="M93" s="8"/>
      <c r="N93" s="8"/>
      <c r="O93" s="8"/>
      <c r="P93" s="8"/>
      <c r="Q93" s="8"/>
      <c r="R93" s="8"/>
      <c r="S93" s="8"/>
      <c r="T93" s="8"/>
      <c r="U93" s="8"/>
      <c r="V93" s="8"/>
      <c r="W93" s="8"/>
      <c r="X93" s="8"/>
      <c r="Y93" s="8"/>
    </row>
    <row r="94" spans="1:27" hidden="1" x14ac:dyDescent="0.25">
      <c r="A94" s="8"/>
      <c r="B94" s="8"/>
      <c r="C94" s="8"/>
      <c r="D94" s="8"/>
      <c r="E94" s="8"/>
      <c r="F94" s="8"/>
      <c r="G94" s="8"/>
      <c r="H94" s="8"/>
      <c r="I94" s="8"/>
      <c r="J94" s="8"/>
      <c r="K94" s="8"/>
      <c r="L94" s="8"/>
      <c r="M94" s="8"/>
      <c r="N94" s="8"/>
      <c r="O94" s="8"/>
      <c r="P94" s="8"/>
      <c r="Q94" s="8"/>
      <c r="R94" s="8"/>
      <c r="S94" s="8"/>
      <c r="T94" s="8"/>
      <c r="U94" s="8"/>
      <c r="V94" s="8"/>
      <c r="W94" s="8"/>
      <c r="X94" s="8"/>
      <c r="Y94" s="8"/>
    </row>
    <row r="95" spans="1:27" hidden="1" x14ac:dyDescent="0.25">
      <c r="A95" s="8"/>
      <c r="B95" s="8"/>
      <c r="C95" s="8"/>
      <c r="D95" s="8"/>
      <c r="E95" s="8"/>
      <c r="F95" s="8"/>
      <c r="G95" s="8"/>
      <c r="H95" s="8"/>
      <c r="I95" s="8"/>
      <c r="J95" s="8"/>
      <c r="K95" s="8"/>
      <c r="L95" s="8"/>
      <c r="M95" s="8"/>
      <c r="N95" s="8"/>
      <c r="O95" s="8"/>
      <c r="P95" s="8"/>
      <c r="Q95" s="8"/>
      <c r="R95" s="8"/>
      <c r="S95" s="8"/>
      <c r="T95" s="8"/>
      <c r="U95" s="8"/>
      <c r="V95" s="8"/>
      <c r="W95" s="8"/>
      <c r="X95" s="8"/>
      <c r="Y95" s="8"/>
    </row>
    <row r="96" spans="1:27" hidden="1" x14ac:dyDescent="0.25">
      <c r="A96" s="8"/>
      <c r="B96" s="8"/>
      <c r="C96" s="8"/>
      <c r="D96" s="8"/>
      <c r="E96" s="8"/>
      <c r="F96" s="8"/>
      <c r="G96" s="8"/>
      <c r="H96" s="8"/>
      <c r="I96" s="8"/>
      <c r="J96" s="8"/>
      <c r="K96" s="8"/>
      <c r="L96" s="8"/>
      <c r="M96" s="8"/>
      <c r="N96" s="8"/>
      <c r="O96" s="8"/>
      <c r="P96" s="8"/>
      <c r="Q96" s="8"/>
      <c r="R96" s="8"/>
      <c r="S96" s="8"/>
      <c r="T96" s="8"/>
      <c r="U96" s="8"/>
      <c r="V96" s="8"/>
      <c r="W96" s="8"/>
      <c r="X96" s="8"/>
      <c r="Y96" s="8"/>
    </row>
    <row r="97" spans="1:25" hidden="1" x14ac:dyDescent="0.25">
      <c r="A97" s="8"/>
      <c r="B97" s="8"/>
      <c r="C97" s="8"/>
      <c r="D97" s="8"/>
      <c r="E97" s="8"/>
      <c r="F97" s="8"/>
      <c r="G97" s="8"/>
      <c r="H97" s="8"/>
      <c r="I97" s="8"/>
      <c r="J97" s="8"/>
      <c r="K97" s="8"/>
      <c r="L97" s="8"/>
      <c r="M97" s="8"/>
      <c r="N97" s="8"/>
      <c r="O97" s="8"/>
      <c r="P97" s="8"/>
      <c r="Q97" s="8"/>
      <c r="R97" s="8"/>
      <c r="S97" s="8"/>
      <c r="T97" s="8"/>
      <c r="U97" s="8"/>
      <c r="V97" s="8"/>
      <c r="W97" s="8"/>
      <c r="X97" s="8"/>
      <c r="Y97" s="8"/>
    </row>
    <row r="98" spans="1:25" hidden="1" x14ac:dyDescent="0.25">
      <c r="A98" s="8"/>
      <c r="B98" s="8"/>
      <c r="C98" s="8"/>
      <c r="D98" s="8"/>
      <c r="E98" s="8"/>
      <c r="F98" s="8"/>
      <c r="G98" s="8"/>
      <c r="H98" s="8"/>
      <c r="I98" s="8"/>
      <c r="J98" s="8"/>
      <c r="K98" s="8"/>
      <c r="L98" s="8"/>
      <c r="M98" s="8"/>
      <c r="N98" s="8"/>
      <c r="O98" s="8"/>
      <c r="P98" s="8"/>
      <c r="Q98" s="8"/>
      <c r="R98" s="8"/>
      <c r="S98" s="8"/>
      <c r="T98" s="8"/>
      <c r="U98" s="8"/>
      <c r="V98" s="8"/>
      <c r="W98" s="8"/>
      <c r="X98" s="8"/>
      <c r="Y98" s="8"/>
    </row>
    <row r="99" spans="1:25" hidden="1" x14ac:dyDescent="0.25">
      <c r="A99" s="8"/>
      <c r="B99" s="8"/>
      <c r="C99" s="8"/>
      <c r="D99" s="8"/>
      <c r="E99" s="8"/>
      <c r="F99" s="8"/>
      <c r="G99" s="8"/>
      <c r="H99" s="8"/>
      <c r="I99" s="8"/>
      <c r="J99" s="8"/>
      <c r="K99" s="8"/>
      <c r="L99" s="8"/>
      <c r="M99" s="8"/>
      <c r="N99" s="8"/>
      <c r="O99" s="8"/>
      <c r="P99" s="8"/>
      <c r="Q99" s="8"/>
      <c r="R99" s="8"/>
      <c r="S99" s="8"/>
      <c r="T99" s="8"/>
      <c r="U99" s="8"/>
      <c r="V99" s="8"/>
      <c r="W99" s="8"/>
      <c r="X99" s="8"/>
      <c r="Y99" s="8"/>
    </row>
    <row r="100" spans="1:25" hidden="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1:25" hidden="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1:25" hidden="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1:25" hidden="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1:25" hidden="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1:25" hidden="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1:25" hidden="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1:25" hidden="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1:25" hidden="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1:25" hidden="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1:25" hidden="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1:25" hidden="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1:25" hidden="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1:25" hidden="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1:25" hidden="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1:25" hidden="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1:25" hidden="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1:25" hidden="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idden="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idden="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1:25" hidden="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1:25" hidden="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1:25" hidden="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1:25" hidden="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idden="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1:25" hidden="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idden="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1:25" hidden="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1:25" hidden="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1:25" hidden="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1:25" hidden="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idden="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1:25" hidden="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1:25" hidden="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1:25" hidden="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idden="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1:25" hidden="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1:25" hidden="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idden="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1:25" hidden="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1:25" hidden="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1:25" hidden="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1:25" hidden="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idden="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row>
  </sheetData>
  <sheetProtection password="DFE7" sheet="1" objects="1" scenarios="1" selectLockedCells="1"/>
  <mergeCells count="56">
    <mergeCell ref="B82:O83"/>
    <mergeCell ref="B86:X88"/>
    <mergeCell ref="V80:W80"/>
    <mergeCell ref="V83:W83"/>
    <mergeCell ref="N18:P18"/>
    <mergeCell ref="R18:W18"/>
    <mergeCell ref="Q29:T29"/>
    <mergeCell ref="V29:W29"/>
    <mergeCell ref="B27:X28"/>
    <mergeCell ref="N22:R22"/>
    <mergeCell ref="J46:L46"/>
    <mergeCell ref="J44:L44"/>
    <mergeCell ref="P46:R46"/>
    <mergeCell ref="J45:L45"/>
    <mergeCell ref="B58:X59"/>
    <mergeCell ref="B66:X67"/>
    <mergeCell ref="G18:L18"/>
    <mergeCell ref="T10:W10"/>
    <mergeCell ref="T12:W12"/>
    <mergeCell ref="V45:W45"/>
    <mergeCell ref="P44:R44"/>
    <mergeCell ref="B34:X35"/>
    <mergeCell ref="N12:R12"/>
    <mergeCell ref="J29:L29"/>
    <mergeCell ref="B41:X42"/>
    <mergeCell ref="Q45:T45"/>
    <mergeCell ref="Q36:T36"/>
    <mergeCell ref="V36:W36"/>
    <mergeCell ref="J36:L36"/>
    <mergeCell ref="J43:L43"/>
    <mergeCell ref="B2:X2"/>
    <mergeCell ref="R8:W8"/>
    <mergeCell ref="B3:X3"/>
    <mergeCell ref="N8:P8"/>
    <mergeCell ref="G8:L8"/>
    <mergeCell ref="J60:L60"/>
    <mergeCell ref="J68:L68"/>
    <mergeCell ref="B10:E11"/>
    <mergeCell ref="B20:E21"/>
    <mergeCell ref="T22:W22"/>
    <mergeCell ref="T20:W20"/>
    <mergeCell ref="G22:L22"/>
    <mergeCell ref="B50:X51"/>
    <mergeCell ref="Q52:T52"/>
    <mergeCell ref="V52:W52"/>
    <mergeCell ref="J52:L52"/>
    <mergeCell ref="Q60:T60"/>
    <mergeCell ref="V60:W60"/>
    <mergeCell ref="G10:L10"/>
    <mergeCell ref="G12:L12"/>
    <mergeCell ref="G20:L20"/>
    <mergeCell ref="V74:W74"/>
    <mergeCell ref="V76:W76"/>
    <mergeCell ref="V78:W78"/>
    <mergeCell ref="Q68:T68"/>
    <mergeCell ref="V68:W68"/>
  </mergeCells>
  <conditionalFormatting sqref="V83:W83">
    <cfRule type="expression" priority="34" stopIfTrue="1">
      <formula>$V$83=""</formula>
    </cfRule>
    <cfRule type="expression" dxfId="1" priority="35">
      <formula>$V$80&gt;#REF!</formula>
    </cfRule>
  </conditionalFormatting>
  <conditionalFormatting sqref="H68 H36 H29 T30 D30:F30 H52 T53 D53:F53 H60">
    <cfRule type="expression" dxfId="0" priority="37">
      <formula>$V$80&gt;#REF!</formula>
    </cfRule>
  </conditionalFormatting>
  <dataValidations count="7">
    <dataValidation type="list" allowBlank="1" showInputMessage="1" showErrorMessage="1" sqref="T22 T12:W12">
      <formula1>"Smoker, Non-Smoker"</formula1>
    </dataValidation>
    <dataValidation type="list" allowBlank="1" showInputMessage="1" showErrorMessage="1" sqref="G22 G12:L12">
      <formula1>"Female, Male"</formula1>
    </dataValidation>
    <dataValidation type="list" allowBlank="1" showInputMessage="1" showErrorMessage="1" sqref="J68">
      <formula1>"No Coverage,5000"</formula1>
    </dataValidation>
    <dataValidation type="list" allowBlank="1" showInputMessage="1" showErrorMessage="1" sqref="J29 J36">
      <formula1>"No Coverage,10000,20000,30000,40000,50000,60000,70000,80000,90000,100000,110000,120000,130000,140000,150000,160000,170000,180000,190000,200000"</formula1>
    </dataValidation>
    <dataValidation type="list" allowBlank="1" showInputMessage="1" showErrorMessage="1" sqref="J43">
      <formula1>"No Coverage,25000,50000,75000,100000,125000,150000,175000,200000,225000,250000"</formula1>
    </dataValidation>
    <dataValidation type="list" allowBlank="1" showInputMessage="1" showErrorMessage="1" sqref="J45">
      <formula1>"Employee Only, Family"</formula1>
    </dataValidation>
    <dataValidation type="list" allowBlank="1" showInputMessage="1" showErrorMessage="1" sqref="J52 J60">
      <formula1>"No Coverage,10000,20000,30000,40000,50000,60000,70000,80000,90000,100000,110000,120000,130000,140000,150000"</formula1>
    </dataValidation>
  </dataValidations>
  <pageMargins left="0.5" right="0.5" top="0.45" bottom="0.45" header="0.3" footer="0.3"/>
  <pageSetup scale="95" fitToHeight="0" orientation="portrait" r:id="rId1"/>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B5" sqref="B5"/>
    </sheetView>
  </sheetViews>
  <sheetFormatPr defaultRowHeight="15" x14ac:dyDescent="0.25"/>
  <sheetData>
    <row r="2" spans="2:2" x14ac:dyDescent="0.25">
      <c r="B2" s="6" t="s">
        <v>5</v>
      </c>
    </row>
    <row r="4" spans="2:2" x14ac:dyDescent="0.25">
      <c r="B4" s="7" t="s">
        <v>6</v>
      </c>
    </row>
    <row r="6" spans="2:2" x14ac:dyDescent="0.25">
      <c r="B6" s="4"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C20" sqref="C20"/>
    </sheetView>
  </sheetViews>
  <sheetFormatPr defaultRowHeight="15" x14ac:dyDescent="0.25"/>
  <cols>
    <col min="1" max="1" width="10.7109375" customWidth="1"/>
    <col min="2" max="2" width="10.7109375" style="47" customWidth="1"/>
    <col min="3" max="3" width="10.7109375" style="6" customWidth="1"/>
    <col min="4" max="4" width="10.7109375" style="47" customWidth="1"/>
    <col min="5" max="5" width="10.7109375" style="6" customWidth="1"/>
    <col min="6" max="6" width="10.7109375" style="47" customWidth="1"/>
    <col min="7" max="7" width="10.7109375" style="6" customWidth="1"/>
    <col min="8" max="8" width="10.7109375" style="47" customWidth="1"/>
  </cols>
  <sheetData>
    <row r="1" spans="1:8" s="6" customFormat="1" x14ac:dyDescent="0.25">
      <c r="A1" s="41" t="s">
        <v>10</v>
      </c>
      <c r="B1" s="96" t="s">
        <v>11</v>
      </c>
      <c r="C1" s="97"/>
      <c r="D1" s="98"/>
      <c r="E1" s="96" t="s">
        <v>12</v>
      </c>
      <c r="F1" s="97"/>
      <c r="G1" s="97"/>
      <c r="H1" s="98"/>
    </row>
    <row r="2" spans="1:8" s="6" customFormat="1" ht="15" customHeight="1" x14ac:dyDescent="0.25">
      <c r="A2" s="99" t="s">
        <v>13</v>
      </c>
      <c r="B2" s="100"/>
      <c r="C2" s="96" t="s">
        <v>14</v>
      </c>
      <c r="D2" s="98"/>
      <c r="E2" s="96" t="s">
        <v>13</v>
      </c>
      <c r="F2" s="98"/>
      <c r="G2" s="96" t="s">
        <v>14</v>
      </c>
      <c r="H2" s="98"/>
    </row>
    <row r="3" spans="1:8" s="6" customFormat="1" x14ac:dyDescent="0.25">
      <c r="A3" s="39">
        <v>18</v>
      </c>
      <c r="B3" s="46">
        <v>0.06</v>
      </c>
      <c r="C3" s="39">
        <v>18</v>
      </c>
      <c r="D3" s="46">
        <v>0.1</v>
      </c>
      <c r="E3" s="39">
        <v>18</v>
      </c>
      <c r="F3" s="48">
        <v>0.05</v>
      </c>
      <c r="G3" s="39">
        <v>18</v>
      </c>
      <c r="H3" s="46">
        <v>7.0000000000000007E-2</v>
      </c>
    </row>
    <row r="4" spans="1:8" s="6" customFormat="1" x14ac:dyDescent="0.25">
      <c r="A4" s="39">
        <v>19</v>
      </c>
      <c r="B4" s="46">
        <v>0.06</v>
      </c>
      <c r="C4" s="39">
        <v>19</v>
      </c>
      <c r="D4" s="46">
        <v>0.1</v>
      </c>
      <c r="E4" s="39">
        <v>19</v>
      </c>
      <c r="F4" s="48">
        <v>0.05</v>
      </c>
      <c r="G4" s="39">
        <v>19</v>
      </c>
      <c r="H4" s="46">
        <v>7.0000000000000007E-2</v>
      </c>
    </row>
    <row r="5" spans="1:8" s="6" customFormat="1" x14ac:dyDescent="0.25">
      <c r="A5" s="39">
        <v>20</v>
      </c>
      <c r="B5" s="46">
        <v>0.06</v>
      </c>
      <c r="C5" s="39">
        <v>20</v>
      </c>
      <c r="D5" s="46">
        <v>0.1</v>
      </c>
      <c r="E5" s="39">
        <v>20</v>
      </c>
      <c r="F5" s="48">
        <v>0.05</v>
      </c>
      <c r="G5" s="39">
        <v>20</v>
      </c>
      <c r="H5" s="46">
        <v>7.0000000000000007E-2</v>
      </c>
    </row>
    <row r="6" spans="1:8" s="6" customFormat="1" x14ac:dyDescent="0.25">
      <c r="A6" s="39">
        <v>21</v>
      </c>
      <c r="B6" s="46">
        <v>0.06</v>
      </c>
      <c r="C6" s="39">
        <v>21</v>
      </c>
      <c r="D6" s="46">
        <v>0.1</v>
      </c>
      <c r="E6" s="39">
        <v>21</v>
      </c>
      <c r="F6" s="48">
        <v>0.05</v>
      </c>
      <c r="G6" s="39">
        <v>21</v>
      </c>
      <c r="H6" s="46">
        <v>7.0000000000000007E-2</v>
      </c>
    </row>
    <row r="7" spans="1:8" s="6" customFormat="1" x14ac:dyDescent="0.25">
      <c r="A7" s="39">
        <v>22</v>
      </c>
      <c r="B7" s="46">
        <v>0.06</v>
      </c>
      <c r="C7" s="39">
        <v>22</v>
      </c>
      <c r="D7" s="46">
        <v>0.1</v>
      </c>
      <c r="E7" s="39">
        <v>22</v>
      </c>
      <c r="F7" s="48">
        <v>0.05</v>
      </c>
      <c r="G7" s="39">
        <v>22</v>
      </c>
      <c r="H7" s="46">
        <v>7.0000000000000007E-2</v>
      </c>
    </row>
    <row r="8" spans="1:8" s="6" customFormat="1" x14ac:dyDescent="0.25">
      <c r="A8" s="39">
        <v>23</v>
      </c>
      <c r="B8" s="46">
        <v>0.06</v>
      </c>
      <c r="C8" s="39">
        <v>23</v>
      </c>
      <c r="D8" s="46">
        <v>0.1</v>
      </c>
      <c r="E8" s="39">
        <v>23</v>
      </c>
      <c r="F8" s="48">
        <v>0.05</v>
      </c>
      <c r="G8" s="39">
        <v>23</v>
      </c>
      <c r="H8" s="46">
        <v>7.0000000000000007E-2</v>
      </c>
    </row>
    <row r="9" spans="1:8" s="6" customFormat="1" x14ac:dyDescent="0.25">
      <c r="A9" s="39">
        <v>24</v>
      </c>
      <c r="B9" s="46">
        <v>0.06</v>
      </c>
      <c r="C9" s="39">
        <v>24</v>
      </c>
      <c r="D9" s="46">
        <v>0.1</v>
      </c>
      <c r="E9" s="39">
        <v>24</v>
      </c>
      <c r="F9" s="48">
        <v>0.05</v>
      </c>
      <c r="G9" s="39">
        <v>24</v>
      </c>
      <c r="H9" s="46">
        <v>7.0000000000000007E-2</v>
      </c>
    </row>
    <row r="10" spans="1:8" s="6" customFormat="1" x14ac:dyDescent="0.25">
      <c r="A10" s="39">
        <v>25</v>
      </c>
      <c r="B10" s="46">
        <v>0.06</v>
      </c>
      <c r="C10" s="39">
        <v>25</v>
      </c>
      <c r="D10" s="46">
        <v>0.1</v>
      </c>
      <c r="E10" s="39">
        <v>25</v>
      </c>
      <c r="F10" s="48">
        <v>0.05</v>
      </c>
      <c r="G10" s="39">
        <v>25</v>
      </c>
      <c r="H10" s="46">
        <v>7.0000000000000007E-2</v>
      </c>
    </row>
    <row r="11" spans="1:8" s="6" customFormat="1" x14ac:dyDescent="0.25">
      <c r="A11" s="39">
        <v>26</v>
      </c>
      <c r="B11" s="46">
        <v>0.06</v>
      </c>
      <c r="C11" s="39">
        <v>26</v>
      </c>
      <c r="D11" s="46">
        <v>0.1</v>
      </c>
      <c r="E11" s="39">
        <v>26</v>
      </c>
      <c r="F11" s="48">
        <v>0.05</v>
      </c>
      <c r="G11" s="39">
        <v>26</v>
      </c>
      <c r="H11" s="46">
        <v>7.0000000000000007E-2</v>
      </c>
    </row>
    <row r="12" spans="1:8" s="6" customFormat="1" x14ac:dyDescent="0.25">
      <c r="A12" s="39">
        <v>27</v>
      </c>
      <c r="B12" s="46">
        <v>0.06</v>
      </c>
      <c r="C12" s="39">
        <v>27</v>
      </c>
      <c r="D12" s="46">
        <v>0.1</v>
      </c>
      <c r="E12" s="39">
        <v>27</v>
      </c>
      <c r="F12" s="48">
        <v>0.05</v>
      </c>
      <c r="G12" s="39">
        <v>27</v>
      </c>
      <c r="H12" s="46">
        <v>7.0000000000000007E-2</v>
      </c>
    </row>
    <row r="13" spans="1:8" s="6" customFormat="1" x14ac:dyDescent="0.25">
      <c r="A13" s="39">
        <v>28</v>
      </c>
      <c r="B13" s="46">
        <v>0.06</v>
      </c>
      <c r="C13" s="39">
        <v>28</v>
      </c>
      <c r="D13" s="46">
        <v>0.1</v>
      </c>
      <c r="E13" s="39">
        <v>28</v>
      </c>
      <c r="F13" s="48">
        <v>0.05</v>
      </c>
      <c r="G13" s="39">
        <v>28</v>
      </c>
      <c r="H13" s="46">
        <v>7.0000000000000007E-2</v>
      </c>
    </row>
    <row r="14" spans="1:8" s="6" customFormat="1" x14ac:dyDescent="0.25">
      <c r="A14" s="39">
        <v>29</v>
      </c>
      <c r="B14" s="46">
        <v>0.06</v>
      </c>
      <c r="C14" s="39">
        <v>29</v>
      </c>
      <c r="D14" s="46">
        <v>0.1</v>
      </c>
      <c r="E14" s="39">
        <v>29</v>
      </c>
      <c r="F14" s="48">
        <v>0.05</v>
      </c>
      <c r="G14" s="39">
        <v>29</v>
      </c>
      <c r="H14" s="46">
        <v>7.0000000000000007E-2</v>
      </c>
    </row>
    <row r="15" spans="1:8" s="6" customFormat="1" x14ac:dyDescent="0.25">
      <c r="A15" s="39">
        <v>30</v>
      </c>
      <c r="B15" s="46">
        <v>0.06</v>
      </c>
      <c r="C15" s="39">
        <v>30</v>
      </c>
      <c r="D15" s="46">
        <v>0.1</v>
      </c>
      <c r="E15" s="39">
        <v>30</v>
      </c>
      <c r="F15" s="48">
        <v>0.05</v>
      </c>
      <c r="G15" s="39">
        <v>30</v>
      </c>
      <c r="H15" s="46">
        <v>7.0000000000000007E-2</v>
      </c>
    </row>
    <row r="16" spans="1:8" s="6" customFormat="1" x14ac:dyDescent="0.25">
      <c r="A16" s="39">
        <v>31</v>
      </c>
      <c r="B16" s="46">
        <v>0.06</v>
      </c>
      <c r="C16" s="39">
        <v>31</v>
      </c>
      <c r="D16" s="46">
        <v>0.1</v>
      </c>
      <c r="E16" s="39">
        <v>31</v>
      </c>
      <c r="F16" s="48">
        <v>0.05</v>
      </c>
      <c r="G16" s="39">
        <v>31</v>
      </c>
      <c r="H16" s="46">
        <v>7.0000000000000007E-2</v>
      </c>
    </row>
    <row r="17" spans="1:8" s="6" customFormat="1" x14ac:dyDescent="0.25">
      <c r="A17" s="39">
        <v>32</v>
      </c>
      <c r="B17" s="46">
        <v>0.06</v>
      </c>
      <c r="C17" s="39">
        <v>32</v>
      </c>
      <c r="D17" s="46">
        <v>0.1</v>
      </c>
      <c r="E17" s="39">
        <v>32</v>
      </c>
      <c r="F17" s="48">
        <v>0.05</v>
      </c>
      <c r="G17" s="39">
        <v>32</v>
      </c>
      <c r="H17" s="46">
        <v>7.0000000000000007E-2</v>
      </c>
    </row>
    <row r="18" spans="1:8" s="6" customFormat="1" x14ac:dyDescent="0.25">
      <c r="A18" s="39">
        <v>33</v>
      </c>
      <c r="B18" s="46">
        <v>0.06</v>
      </c>
      <c r="C18" s="39">
        <v>33</v>
      </c>
      <c r="D18" s="46">
        <v>0.1</v>
      </c>
      <c r="E18" s="39">
        <v>33</v>
      </c>
      <c r="F18" s="48">
        <v>0.05</v>
      </c>
      <c r="G18" s="39">
        <v>33</v>
      </c>
      <c r="H18" s="46">
        <v>7.0000000000000007E-2</v>
      </c>
    </row>
    <row r="19" spans="1:8" x14ac:dyDescent="0.25">
      <c r="A19" s="39">
        <v>34</v>
      </c>
      <c r="B19" s="46">
        <v>0.06</v>
      </c>
      <c r="C19" s="39">
        <v>34</v>
      </c>
      <c r="D19" s="46">
        <v>0.1</v>
      </c>
      <c r="E19" s="39">
        <v>34</v>
      </c>
      <c r="F19" s="48">
        <v>0.05</v>
      </c>
      <c r="G19" s="39">
        <v>34</v>
      </c>
      <c r="H19" s="46">
        <v>7.0000000000000007E-2</v>
      </c>
    </row>
    <row r="20" spans="1:8" x14ac:dyDescent="0.25">
      <c r="A20" s="39">
        <v>35</v>
      </c>
      <c r="B20" s="46">
        <v>7.0000000000000007E-2</v>
      </c>
      <c r="C20" s="39">
        <v>35</v>
      </c>
      <c r="D20" s="46">
        <v>0.13</v>
      </c>
      <c r="E20" s="39">
        <v>35</v>
      </c>
      <c r="F20" s="48">
        <v>0.06</v>
      </c>
      <c r="G20" s="39">
        <v>35</v>
      </c>
      <c r="H20" s="46">
        <v>0.1</v>
      </c>
    </row>
    <row r="21" spans="1:8" s="6" customFormat="1" x14ac:dyDescent="0.25">
      <c r="A21" s="39">
        <v>36</v>
      </c>
      <c r="B21" s="46">
        <v>7.0000000000000007E-2</v>
      </c>
      <c r="C21" s="39">
        <v>36</v>
      </c>
      <c r="D21" s="46">
        <v>0.13</v>
      </c>
      <c r="E21" s="39">
        <v>36</v>
      </c>
      <c r="F21" s="48">
        <v>0.06</v>
      </c>
      <c r="G21" s="39">
        <v>36</v>
      </c>
      <c r="H21" s="46">
        <v>0.1</v>
      </c>
    </row>
    <row r="22" spans="1:8" s="6" customFormat="1" x14ac:dyDescent="0.25">
      <c r="A22" s="39">
        <v>37</v>
      </c>
      <c r="B22" s="46">
        <v>7.0000000000000007E-2</v>
      </c>
      <c r="C22" s="39">
        <v>37</v>
      </c>
      <c r="D22" s="46">
        <v>0.13</v>
      </c>
      <c r="E22" s="39">
        <v>37</v>
      </c>
      <c r="F22" s="48">
        <v>0.06</v>
      </c>
      <c r="G22" s="39">
        <v>37</v>
      </c>
      <c r="H22" s="46">
        <v>0.1</v>
      </c>
    </row>
    <row r="23" spans="1:8" s="6" customFormat="1" x14ac:dyDescent="0.25">
      <c r="A23" s="39">
        <v>38</v>
      </c>
      <c r="B23" s="46">
        <v>7.0000000000000007E-2</v>
      </c>
      <c r="C23" s="39">
        <v>38</v>
      </c>
      <c r="D23" s="46">
        <v>0.13</v>
      </c>
      <c r="E23" s="39">
        <v>38</v>
      </c>
      <c r="F23" s="48">
        <v>0.06</v>
      </c>
      <c r="G23" s="39">
        <v>38</v>
      </c>
      <c r="H23" s="46">
        <v>0.1</v>
      </c>
    </row>
    <row r="24" spans="1:8" s="6" customFormat="1" x14ac:dyDescent="0.25">
      <c r="A24" s="39">
        <v>39</v>
      </c>
      <c r="B24" s="46">
        <v>7.0000000000000007E-2</v>
      </c>
      <c r="C24" s="39">
        <v>39</v>
      </c>
      <c r="D24" s="46">
        <v>0.13</v>
      </c>
      <c r="E24" s="39">
        <v>39</v>
      </c>
      <c r="F24" s="48">
        <v>0.06</v>
      </c>
      <c r="G24" s="39">
        <v>39</v>
      </c>
      <c r="H24" s="46">
        <v>0.1</v>
      </c>
    </row>
    <row r="25" spans="1:8" x14ac:dyDescent="0.25">
      <c r="A25" s="39">
        <v>40</v>
      </c>
      <c r="B25" s="46">
        <v>0.1</v>
      </c>
      <c r="C25" s="39">
        <v>40</v>
      </c>
      <c r="D25" s="46">
        <v>0.21</v>
      </c>
      <c r="E25" s="39">
        <v>40</v>
      </c>
      <c r="F25" s="48">
        <v>0.09</v>
      </c>
      <c r="G25" s="39">
        <v>40</v>
      </c>
      <c r="H25" s="46">
        <v>0.16</v>
      </c>
    </row>
    <row r="26" spans="1:8" s="6" customFormat="1" x14ac:dyDescent="0.25">
      <c r="A26" s="39">
        <v>41</v>
      </c>
      <c r="B26" s="46">
        <v>0.1</v>
      </c>
      <c r="C26" s="39">
        <v>41</v>
      </c>
      <c r="D26" s="46">
        <v>0.21</v>
      </c>
      <c r="E26" s="39">
        <v>41</v>
      </c>
      <c r="F26" s="48">
        <v>0.09</v>
      </c>
      <c r="G26" s="39">
        <v>41</v>
      </c>
      <c r="H26" s="46">
        <v>0.16</v>
      </c>
    </row>
    <row r="27" spans="1:8" s="6" customFormat="1" x14ac:dyDescent="0.25">
      <c r="A27" s="39">
        <v>42</v>
      </c>
      <c r="B27" s="46">
        <v>0.1</v>
      </c>
      <c r="C27" s="39">
        <v>42</v>
      </c>
      <c r="D27" s="46">
        <v>0.21</v>
      </c>
      <c r="E27" s="39">
        <v>42</v>
      </c>
      <c r="F27" s="48">
        <v>0.09</v>
      </c>
      <c r="G27" s="39">
        <v>42</v>
      </c>
      <c r="H27" s="46">
        <v>0.16</v>
      </c>
    </row>
    <row r="28" spans="1:8" s="6" customFormat="1" x14ac:dyDescent="0.25">
      <c r="A28" s="39">
        <v>43</v>
      </c>
      <c r="B28" s="46">
        <v>0.1</v>
      </c>
      <c r="C28" s="39">
        <v>43</v>
      </c>
      <c r="D28" s="46">
        <v>0.21</v>
      </c>
      <c r="E28" s="39">
        <v>43</v>
      </c>
      <c r="F28" s="48">
        <v>0.09</v>
      </c>
      <c r="G28" s="39">
        <v>43</v>
      </c>
      <c r="H28" s="46">
        <v>0.16</v>
      </c>
    </row>
    <row r="29" spans="1:8" s="6" customFormat="1" x14ac:dyDescent="0.25">
      <c r="A29" s="39">
        <v>44</v>
      </c>
      <c r="B29" s="46">
        <v>0.1</v>
      </c>
      <c r="C29" s="39">
        <v>44</v>
      </c>
      <c r="D29" s="46">
        <v>0.21</v>
      </c>
      <c r="E29" s="39">
        <v>44</v>
      </c>
      <c r="F29" s="48">
        <v>0.09</v>
      </c>
      <c r="G29" s="39">
        <v>44</v>
      </c>
      <c r="H29" s="46">
        <v>0.16</v>
      </c>
    </row>
    <row r="30" spans="1:8" x14ac:dyDescent="0.25">
      <c r="A30" s="39">
        <v>45</v>
      </c>
      <c r="B30" s="46">
        <v>0.19</v>
      </c>
      <c r="C30" s="39">
        <v>45</v>
      </c>
      <c r="D30" s="46">
        <v>0.39</v>
      </c>
      <c r="E30" s="39">
        <v>45</v>
      </c>
      <c r="F30" s="48">
        <v>0.16</v>
      </c>
      <c r="G30" s="39">
        <v>45</v>
      </c>
      <c r="H30" s="46">
        <v>0.27</v>
      </c>
    </row>
    <row r="31" spans="1:8" s="6" customFormat="1" x14ac:dyDescent="0.25">
      <c r="A31" s="39">
        <v>46</v>
      </c>
      <c r="B31" s="46">
        <v>0.19</v>
      </c>
      <c r="C31" s="39">
        <v>46</v>
      </c>
      <c r="D31" s="46">
        <v>0.39</v>
      </c>
      <c r="E31" s="39">
        <v>46</v>
      </c>
      <c r="F31" s="48">
        <v>0.16</v>
      </c>
      <c r="G31" s="39">
        <v>46</v>
      </c>
      <c r="H31" s="46">
        <v>0.27</v>
      </c>
    </row>
    <row r="32" spans="1:8" s="6" customFormat="1" x14ac:dyDescent="0.25">
      <c r="A32" s="39">
        <v>47</v>
      </c>
      <c r="B32" s="46">
        <v>0.19</v>
      </c>
      <c r="C32" s="39">
        <v>47</v>
      </c>
      <c r="D32" s="46">
        <v>0.39</v>
      </c>
      <c r="E32" s="39">
        <v>47</v>
      </c>
      <c r="F32" s="48">
        <v>0.16</v>
      </c>
      <c r="G32" s="39">
        <v>47</v>
      </c>
      <c r="H32" s="46">
        <v>0.27</v>
      </c>
    </row>
    <row r="33" spans="1:8" s="6" customFormat="1" x14ac:dyDescent="0.25">
      <c r="A33" s="39">
        <v>48</v>
      </c>
      <c r="B33" s="46">
        <v>0.19</v>
      </c>
      <c r="C33" s="39">
        <v>48</v>
      </c>
      <c r="D33" s="46">
        <v>0.39</v>
      </c>
      <c r="E33" s="39">
        <v>48</v>
      </c>
      <c r="F33" s="48">
        <v>0.16</v>
      </c>
      <c r="G33" s="39">
        <v>48</v>
      </c>
      <c r="H33" s="46">
        <v>0.27</v>
      </c>
    </row>
    <row r="34" spans="1:8" s="6" customFormat="1" x14ac:dyDescent="0.25">
      <c r="A34" s="39">
        <v>49</v>
      </c>
      <c r="B34" s="46">
        <v>0.19</v>
      </c>
      <c r="C34" s="39">
        <v>49</v>
      </c>
      <c r="D34" s="46">
        <v>0.39</v>
      </c>
      <c r="E34" s="39">
        <v>49</v>
      </c>
      <c r="F34" s="48">
        <v>0.16</v>
      </c>
      <c r="G34" s="39">
        <v>49</v>
      </c>
      <c r="H34" s="46">
        <v>0.27</v>
      </c>
    </row>
    <row r="35" spans="1:8" x14ac:dyDescent="0.25">
      <c r="A35" s="39">
        <v>50</v>
      </c>
      <c r="B35" s="46">
        <v>0.33</v>
      </c>
      <c r="C35" s="39">
        <v>50</v>
      </c>
      <c r="D35" s="46">
        <v>0.65</v>
      </c>
      <c r="E35" s="39">
        <v>50</v>
      </c>
      <c r="F35" s="48">
        <v>0.27</v>
      </c>
      <c r="G35" s="39">
        <v>50</v>
      </c>
      <c r="H35" s="46">
        <v>0.44</v>
      </c>
    </row>
    <row r="36" spans="1:8" s="6" customFormat="1" x14ac:dyDescent="0.25">
      <c r="A36" s="39">
        <v>51</v>
      </c>
      <c r="B36" s="46">
        <v>0.33</v>
      </c>
      <c r="C36" s="39">
        <v>51</v>
      </c>
      <c r="D36" s="46">
        <v>0.65</v>
      </c>
      <c r="E36" s="39">
        <v>51</v>
      </c>
      <c r="F36" s="48">
        <v>0.27</v>
      </c>
      <c r="G36" s="39">
        <v>51</v>
      </c>
      <c r="H36" s="46">
        <v>0.44</v>
      </c>
    </row>
    <row r="37" spans="1:8" s="6" customFormat="1" x14ac:dyDescent="0.25">
      <c r="A37" s="39">
        <v>52</v>
      </c>
      <c r="B37" s="46">
        <v>0.33</v>
      </c>
      <c r="C37" s="39">
        <v>52</v>
      </c>
      <c r="D37" s="46">
        <v>0.65</v>
      </c>
      <c r="E37" s="39">
        <v>52</v>
      </c>
      <c r="F37" s="48">
        <v>0.27</v>
      </c>
      <c r="G37" s="39">
        <v>52</v>
      </c>
      <c r="H37" s="46">
        <v>0.44</v>
      </c>
    </row>
    <row r="38" spans="1:8" s="6" customFormat="1" x14ac:dyDescent="0.25">
      <c r="A38" s="39">
        <v>53</v>
      </c>
      <c r="B38" s="46">
        <v>0.33</v>
      </c>
      <c r="C38" s="39">
        <v>53</v>
      </c>
      <c r="D38" s="46">
        <v>0.65</v>
      </c>
      <c r="E38" s="39">
        <v>53</v>
      </c>
      <c r="F38" s="48">
        <v>0.27</v>
      </c>
      <c r="G38" s="39">
        <v>53</v>
      </c>
      <c r="H38" s="46">
        <v>0.44</v>
      </c>
    </row>
    <row r="39" spans="1:8" s="6" customFormat="1" x14ac:dyDescent="0.25">
      <c r="A39" s="39">
        <v>54</v>
      </c>
      <c r="B39" s="46">
        <v>0.33</v>
      </c>
      <c r="C39" s="39">
        <v>54</v>
      </c>
      <c r="D39" s="46">
        <v>0.65</v>
      </c>
      <c r="E39" s="39">
        <v>54</v>
      </c>
      <c r="F39" s="48">
        <v>0.27</v>
      </c>
      <c r="G39" s="39">
        <v>54</v>
      </c>
      <c r="H39" s="46">
        <v>0.44</v>
      </c>
    </row>
    <row r="40" spans="1:8" x14ac:dyDescent="0.25">
      <c r="A40" s="39">
        <v>55</v>
      </c>
      <c r="B40" s="46">
        <v>0.61</v>
      </c>
      <c r="C40" s="39">
        <v>55</v>
      </c>
      <c r="D40" s="46">
        <v>1.1200000000000001</v>
      </c>
      <c r="E40" s="39">
        <v>55</v>
      </c>
      <c r="F40" s="48">
        <v>0.43</v>
      </c>
      <c r="G40" s="39">
        <v>55</v>
      </c>
      <c r="H40" s="46">
        <v>0.67</v>
      </c>
    </row>
    <row r="41" spans="1:8" s="6" customFormat="1" x14ac:dyDescent="0.25">
      <c r="A41" s="39">
        <v>56</v>
      </c>
      <c r="B41" s="46">
        <v>0.61</v>
      </c>
      <c r="C41" s="39">
        <v>56</v>
      </c>
      <c r="D41" s="46">
        <v>1.1200000000000001</v>
      </c>
      <c r="E41" s="39">
        <v>56</v>
      </c>
      <c r="F41" s="48">
        <v>0.43</v>
      </c>
      <c r="G41" s="39">
        <v>56</v>
      </c>
      <c r="H41" s="46">
        <v>0.67</v>
      </c>
    </row>
    <row r="42" spans="1:8" s="6" customFormat="1" x14ac:dyDescent="0.25">
      <c r="A42" s="39">
        <v>57</v>
      </c>
      <c r="B42" s="46">
        <v>0.61</v>
      </c>
      <c r="C42" s="39">
        <v>57</v>
      </c>
      <c r="D42" s="46">
        <v>1.1200000000000001</v>
      </c>
      <c r="E42" s="39">
        <v>57</v>
      </c>
      <c r="F42" s="48">
        <v>0.43</v>
      </c>
      <c r="G42" s="39">
        <v>57</v>
      </c>
      <c r="H42" s="46">
        <v>0.67</v>
      </c>
    </row>
    <row r="43" spans="1:8" s="6" customFormat="1" x14ac:dyDescent="0.25">
      <c r="A43" s="39">
        <v>58</v>
      </c>
      <c r="B43" s="46">
        <v>0.61</v>
      </c>
      <c r="C43" s="39">
        <v>58</v>
      </c>
      <c r="D43" s="46">
        <v>1.1200000000000001</v>
      </c>
      <c r="E43" s="39">
        <v>58</v>
      </c>
      <c r="F43" s="48">
        <v>0.43</v>
      </c>
      <c r="G43" s="39">
        <v>58</v>
      </c>
      <c r="H43" s="46">
        <v>0.67</v>
      </c>
    </row>
    <row r="44" spans="1:8" s="6" customFormat="1" x14ac:dyDescent="0.25">
      <c r="A44" s="39">
        <v>59</v>
      </c>
      <c r="B44" s="46">
        <v>0.61</v>
      </c>
      <c r="C44" s="39">
        <v>59</v>
      </c>
      <c r="D44" s="46">
        <v>1.1200000000000001</v>
      </c>
      <c r="E44" s="39">
        <v>59</v>
      </c>
      <c r="F44" s="48">
        <v>0.43</v>
      </c>
      <c r="G44" s="39">
        <v>59</v>
      </c>
      <c r="H44" s="46">
        <v>0.67</v>
      </c>
    </row>
    <row r="45" spans="1:8" x14ac:dyDescent="0.25">
      <c r="A45" s="39">
        <v>60</v>
      </c>
      <c r="B45" s="46">
        <v>0.86</v>
      </c>
      <c r="C45" s="39">
        <v>60</v>
      </c>
      <c r="D45" s="46">
        <v>1.51</v>
      </c>
      <c r="E45" s="39">
        <v>60</v>
      </c>
      <c r="F45" s="48">
        <v>0.56999999999999995</v>
      </c>
      <c r="G45" s="39">
        <v>60</v>
      </c>
      <c r="H45" s="46">
        <v>0.84</v>
      </c>
    </row>
    <row r="46" spans="1:8" x14ac:dyDescent="0.25">
      <c r="A46" s="40">
        <v>61</v>
      </c>
      <c r="B46" s="46">
        <v>0.86</v>
      </c>
      <c r="C46" s="40">
        <v>61</v>
      </c>
      <c r="D46" s="46">
        <v>1.51</v>
      </c>
      <c r="E46" s="40">
        <v>61</v>
      </c>
      <c r="F46" s="48">
        <v>0.56999999999999995</v>
      </c>
      <c r="G46" s="40">
        <v>61</v>
      </c>
      <c r="H46" s="46">
        <v>0.84</v>
      </c>
    </row>
    <row r="47" spans="1:8" x14ac:dyDescent="0.25">
      <c r="A47" s="40">
        <v>62</v>
      </c>
      <c r="B47" s="46">
        <v>0.86</v>
      </c>
      <c r="C47" s="40">
        <v>62</v>
      </c>
      <c r="D47" s="46">
        <v>1.51</v>
      </c>
      <c r="E47" s="40">
        <v>62</v>
      </c>
      <c r="F47" s="48">
        <v>0.56999999999999995</v>
      </c>
      <c r="G47" s="40">
        <v>62</v>
      </c>
      <c r="H47" s="46">
        <v>0.84</v>
      </c>
    </row>
    <row r="48" spans="1:8" x14ac:dyDescent="0.25">
      <c r="A48" s="40">
        <v>63</v>
      </c>
      <c r="B48" s="46">
        <v>0.86</v>
      </c>
      <c r="C48" s="40">
        <v>63</v>
      </c>
      <c r="D48" s="46">
        <v>1.51</v>
      </c>
      <c r="E48" s="40">
        <v>63</v>
      </c>
      <c r="F48" s="48">
        <v>0.56999999999999995</v>
      </c>
      <c r="G48" s="40">
        <v>63</v>
      </c>
      <c r="H48" s="46">
        <v>0.84</v>
      </c>
    </row>
    <row r="49" spans="1:8" x14ac:dyDescent="0.25">
      <c r="A49" s="40">
        <v>64</v>
      </c>
      <c r="B49" s="46">
        <v>0.86</v>
      </c>
      <c r="C49" s="40">
        <v>64</v>
      </c>
      <c r="D49" s="46">
        <v>1.51</v>
      </c>
      <c r="E49" s="40">
        <v>64</v>
      </c>
      <c r="F49" s="48">
        <v>0.56999999999999995</v>
      </c>
      <c r="G49" s="40">
        <v>64</v>
      </c>
      <c r="H49" s="46">
        <v>0.84</v>
      </c>
    </row>
  </sheetData>
  <sheetProtection password="DFE7" sheet="1" objects="1" scenarios="1"/>
  <mergeCells count="6">
    <mergeCell ref="E1:H1"/>
    <mergeCell ref="E2:F2"/>
    <mergeCell ref="G2:H2"/>
    <mergeCell ref="C2:D2"/>
    <mergeCell ref="A2:B2"/>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G19" sqref="G19"/>
    </sheetView>
  </sheetViews>
  <sheetFormatPr defaultRowHeight="15" x14ac:dyDescent="0.25"/>
  <cols>
    <col min="1" max="8" width="10.7109375" style="59" customWidth="1"/>
    <col min="9" max="16384" width="9.140625" style="54"/>
  </cols>
  <sheetData>
    <row r="1" spans="1:8" ht="31.5" x14ac:dyDescent="0.25">
      <c r="A1" s="53" t="s">
        <v>10</v>
      </c>
      <c r="B1" s="101" t="s">
        <v>11</v>
      </c>
      <c r="C1" s="101"/>
      <c r="D1" s="101"/>
      <c r="E1" s="102" t="s">
        <v>12</v>
      </c>
      <c r="F1" s="104"/>
      <c r="G1" s="104"/>
      <c r="H1" s="103"/>
    </row>
    <row r="2" spans="1:8" ht="18.75" customHeight="1" x14ac:dyDescent="0.25">
      <c r="A2" s="102" t="s">
        <v>13</v>
      </c>
      <c r="B2" s="103"/>
      <c r="C2" s="102" t="s">
        <v>14</v>
      </c>
      <c r="D2" s="103"/>
      <c r="E2" s="102" t="s">
        <v>13</v>
      </c>
      <c r="F2" s="103"/>
      <c r="G2" s="102" t="s">
        <v>14</v>
      </c>
      <c r="H2" s="103"/>
    </row>
    <row r="3" spans="1:8" x14ac:dyDescent="0.25">
      <c r="A3" s="55">
        <v>15</v>
      </c>
      <c r="B3" s="56">
        <v>7.4999999999999997E-2</v>
      </c>
      <c r="C3" s="55">
        <v>15</v>
      </c>
      <c r="D3" s="56">
        <v>8.3000000000000004E-2</v>
      </c>
      <c r="E3" s="55">
        <v>15</v>
      </c>
      <c r="F3" s="57">
        <v>6.4000000000000001E-2</v>
      </c>
      <c r="G3" s="55">
        <v>15</v>
      </c>
      <c r="H3" s="56">
        <v>7.0999999999999994E-2</v>
      </c>
    </row>
    <row r="4" spans="1:8" x14ac:dyDescent="0.25">
      <c r="A4" s="55">
        <v>16</v>
      </c>
      <c r="B4" s="56">
        <v>7.4999999999999997E-2</v>
      </c>
      <c r="C4" s="55">
        <v>16</v>
      </c>
      <c r="D4" s="56">
        <v>8.3000000000000004E-2</v>
      </c>
      <c r="E4" s="55">
        <v>16</v>
      </c>
      <c r="F4" s="57">
        <v>6.4000000000000001E-2</v>
      </c>
      <c r="G4" s="55">
        <v>16</v>
      </c>
      <c r="H4" s="56">
        <v>7.0999999999999994E-2</v>
      </c>
    </row>
    <row r="5" spans="1:8" x14ac:dyDescent="0.25">
      <c r="A5" s="55">
        <v>17</v>
      </c>
      <c r="B5" s="56">
        <v>7.4999999999999997E-2</v>
      </c>
      <c r="C5" s="55">
        <v>17</v>
      </c>
      <c r="D5" s="56">
        <v>8.3000000000000004E-2</v>
      </c>
      <c r="E5" s="55">
        <v>17</v>
      </c>
      <c r="F5" s="57">
        <v>6.4000000000000001E-2</v>
      </c>
      <c r="G5" s="55">
        <v>17</v>
      </c>
      <c r="H5" s="56">
        <v>7.0999999999999994E-2</v>
      </c>
    </row>
    <row r="6" spans="1:8" x14ac:dyDescent="0.25">
      <c r="A6" s="55">
        <v>18</v>
      </c>
      <c r="B6" s="56">
        <v>7.4999999999999997E-2</v>
      </c>
      <c r="C6" s="55">
        <v>18</v>
      </c>
      <c r="D6" s="56">
        <v>8.3000000000000004E-2</v>
      </c>
      <c r="E6" s="55">
        <v>18</v>
      </c>
      <c r="F6" s="57">
        <v>6.4000000000000001E-2</v>
      </c>
      <c r="G6" s="55">
        <v>18</v>
      </c>
      <c r="H6" s="56">
        <v>7.0999999999999994E-2</v>
      </c>
    </row>
    <row r="7" spans="1:8" x14ac:dyDescent="0.25">
      <c r="A7" s="55">
        <v>19</v>
      </c>
      <c r="B7" s="56">
        <v>7.4999999999999997E-2</v>
      </c>
      <c r="C7" s="55">
        <v>19</v>
      </c>
      <c r="D7" s="56">
        <v>8.3000000000000004E-2</v>
      </c>
      <c r="E7" s="55">
        <v>19</v>
      </c>
      <c r="F7" s="57">
        <v>6.4000000000000001E-2</v>
      </c>
      <c r="G7" s="55">
        <v>19</v>
      </c>
      <c r="H7" s="56">
        <v>7.0999999999999994E-2</v>
      </c>
    </row>
    <row r="8" spans="1:8" x14ac:dyDescent="0.25">
      <c r="A8" s="55">
        <v>20</v>
      </c>
      <c r="B8" s="56">
        <v>0.08</v>
      </c>
      <c r="C8" s="55">
        <v>20</v>
      </c>
      <c r="D8" s="56">
        <v>8.8999999999999996E-2</v>
      </c>
      <c r="E8" s="55">
        <v>20</v>
      </c>
      <c r="F8" s="57">
        <v>6.0999999999999999E-2</v>
      </c>
      <c r="G8" s="55">
        <v>20</v>
      </c>
      <c r="H8" s="56">
        <v>6.8000000000000005E-2</v>
      </c>
    </row>
    <row r="9" spans="1:8" x14ac:dyDescent="0.25">
      <c r="A9" s="55">
        <v>21</v>
      </c>
      <c r="B9" s="56">
        <v>0.08</v>
      </c>
      <c r="C9" s="55">
        <v>21</v>
      </c>
      <c r="D9" s="56">
        <v>8.8999999999999996E-2</v>
      </c>
      <c r="E9" s="55">
        <v>21</v>
      </c>
      <c r="F9" s="57">
        <v>6.0999999999999999E-2</v>
      </c>
      <c r="G9" s="55">
        <v>21</v>
      </c>
      <c r="H9" s="56">
        <v>6.8000000000000005E-2</v>
      </c>
    </row>
    <row r="10" spans="1:8" x14ac:dyDescent="0.25">
      <c r="A10" s="55">
        <v>22</v>
      </c>
      <c r="B10" s="56">
        <v>0.08</v>
      </c>
      <c r="C10" s="55">
        <v>22</v>
      </c>
      <c r="D10" s="56">
        <v>8.8999999999999996E-2</v>
      </c>
      <c r="E10" s="55">
        <v>22</v>
      </c>
      <c r="F10" s="57">
        <v>6.0999999999999999E-2</v>
      </c>
      <c r="G10" s="55">
        <v>22</v>
      </c>
      <c r="H10" s="56">
        <v>6.8000000000000005E-2</v>
      </c>
    </row>
    <row r="11" spans="1:8" x14ac:dyDescent="0.25">
      <c r="A11" s="55">
        <v>23</v>
      </c>
      <c r="B11" s="56">
        <v>0.08</v>
      </c>
      <c r="C11" s="55">
        <v>23</v>
      </c>
      <c r="D11" s="56">
        <v>8.8999999999999996E-2</v>
      </c>
      <c r="E11" s="55">
        <v>23</v>
      </c>
      <c r="F11" s="57">
        <v>6.0999999999999999E-2</v>
      </c>
      <c r="G11" s="55">
        <v>23</v>
      </c>
      <c r="H11" s="56">
        <v>6.8000000000000005E-2</v>
      </c>
    </row>
    <row r="12" spans="1:8" x14ac:dyDescent="0.25">
      <c r="A12" s="55">
        <v>24</v>
      </c>
      <c r="B12" s="56">
        <v>0.08</v>
      </c>
      <c r="C12" s="55">
        <v>24</v>
      </c>
      <c r="D12" s="56">
        <v>8.8999999999999996E-2</v>
      </c>
      <c r="E12" s="55">
        <v>24</v>
      </c>
      <c r="F12" s="57">
        <v>6.0999999999999999E-2</v>
      </c>
      <c r="G12" s="55">
        <v>24</v>
      </c>
      <c r="H12" s="56">
        <v>6.8000000000000005E-2</v>
      </c>
    </row>
    <row r="13" spans="1:8" x14ac:dyDescent="0.25">
      <c r="A13" s="55">
        <v>25</v>
      </c>
      <c r="B13" s="56">
        <v>0.11600000000000001</v>
      </c>
      <c r="C13" s="55">
        <v>25</v>
      </c>
      <c r="D13" s="56">
        <v>0.13500000000000001</v>
      </c>
      <c r="E13" s="55">
        <v>25</v>
      </c>
      <c r="F13" s="57">
        <v>0.112</v>
      </c>
      <c r="G13" s="55">
        <v>25</v>
      </c>
      <c r="H13" s="56">
        <v>0.13300000000000001</v>
      </c>
    </row>
    <row r="14" spans="1:8" x14ac:dyDescent="0.25">
      <c r="A14" s="55">
        <v>26</v>
      </c>
      <c r="B14" s="56">
        <v>0.11600000000000001</v>
      </c>
      <c r="C14" s="55">
        <v>26</v>
      </c>
      <c r="D14" s="56">
        <v>0.13500000000000001</v>
      </c>
      <c r="E14" s="55">
        <v>26</v>
      </c>
      <c r="F14" s="57">
        <v>0.112</v>
      </c>
      <c r="G14" s="55">
        <v>26</v>
      </c>
      <c r="H14" s="56">
        <v>0.13300000000000001</v>
      </c>
    </row>
    <row r="15" spans="1:8" x14ac:dyDescent="0.25">
      <c r="A15" s="55">
        <v>27</v>
      </c>
      <c r="B15" s="56">
        <v>0.11600000000000001</v>
      </c>
      <c r="C15" s="55">
        <v>27</v>
      </c>
      <c r="D15" s="56">
        <v>0.13500000000000001</v>
      </c>
      <c r="E15" s="55">
        <v>27</v>
      </c>
      <c r="F15" s="57">
        <v>0.112</v>
      </c>
      <c r="G15" s="55">
        <v>27</v>
      </c>
      <c r="H15" s="56">
        <v>0.13300000000000001</v>
      </c>
    </row>
    <row r="16" spans="1:8" x14ac:dyDescent="0.25">
      <c r="A16" s="55">
        <v>28</v>
      </c>
      <c r="B16" s="56">
        <v>0.11600000000000001</v>
      </c>
      <c r="C16" s="55">
        <v>28</v>
      </c>
      <c r="D16" s="56">
        <v>0.13500000000000001</v>
      </c>
      <c r="E16" s="55">
        <v>28</v>
      </c>
      <c r="F16" s="57">
        <v>0.112</v>
      </c>
      <c r="G16" s="55">
        <v>28</v>
      </c>
      <c r="H16" s="56">
        <v>0.13300000000000001</v>
      </c>
    </row>
    <row r="17" spans="1:8" x14ac:dyDescent="0.25">
      <c r="A17" s="55">
        <v>29</v>
      </c>
      <c r="B17" s="56">
        <v>0.11600000000000001</v>
      </c>
      <c r="C17" s="55">
        <v>29</v>
      </c>
      <c r="D17" s="56">
        <v>0.13500000000000001</v>
      </c>
      <c r="E17" s="55">
        <v>29</v>
      </c>
      <c r="F17" s="57">
        <v>0.112</v>
      </c>
      <c r="G17" s="55">
        <v>29</v>
      </c>
      <c r="H17" s="56">
        <v>0.13300000000000001</v>
      </c>
    </row>
    <row r="18" spans="1:8" x14ac:dyDescent="0.25">
      <c r="A18" s="55">
        <v>30</v>
      </c>
      <c r="B18" s="56">
        <v>0.124</v>
      </c>
      <c r="C18" s="55">
        <v>30</v>
      </c>
      <c r="D18" s="56">
        <v>0.154</v>
      </c>
      <c r="E18" s="55">
        <v>30</v>
      </c>
      <c r="F18" s="57">
        <v>0.14899999999999999</v>
      </c>
      <c r="G18" s="55">
        <v>30</v>
      </c>
      <c r="H18" s="56">
        <v>0.19600000000000001</v>
      </c>
    </row>
    <row r="19" spans="1:8" x14ac:dyDescent="0.25">
      <c r="A19" s="55">
        <v>31</v>
      </c>
      <c r="B19" s="56">
        <v>0.124</v>
      </c>
      <c r="C19" s="55">
        <v>31</v>
      </c>
      <c r="D19" s="56">
        <v>0.154</v>
      </c>
      <c r="E19" s="55">
        <v>31</v>
      </c>
      <c r="F19" s="57">
        <v>0.14899999999999999</v>
      </c>
      <c r="G19" s="55">
        <v>31</v>
      </c>
      <c r="H19" s="56">
        <v>0.19600000000000001</v>
      </c>
    </row>
    <row r="20" spans="1:8" x14ac:dyDescent="0.25">
      <c r="A20" s="55">
        <v>32</v>
      </c>
      <c r="B20" s="56">
        <v>0.124</v>
      </c>
      <c r="C20" s="55">
        <v>32</v>
      </c>
      <c r="D20" s="56">
        <v>0.154</v>
      </c>
      <c r="E20" s="55">
        <v>32</v>
      </c>
      <c r="F20" s="57">
        <v>0.14899999999999999</v>
      </c>
      <c r="G20" s="55">
        <v>32</v>
      </c>
      <c r="H20" s="56">
        <v>0.19600000000000001</v>
      </c>
    </row>
    <row r="21" spans="1:8" x14ac:dyDescent="0.25">
      <c r="A21" s="55">
        <v>33</v>
      </c>
      <c r="B21" s="56">
        <v>0.124</v>
      </c>
      <c r="C21" s="55">
        <v>33</v>
      </c>
      <c r="D21" s="56">
        <v>0.154</v>
      </c>
      <c r="E21" s="55">
        <v>33</v>
      </c>
      <c r="F21" s="57">
        <v>0.14899999999999999</v>
      </c>
      <c r="G21" s="55">
        <v>33</v>
      </c>
      <c r="H21" s="56">
        <v>0.19600000000000001</v>
      </c>
    </row>
    <row r="22" spans="1:8" x14ac:dyDescent="0.25">
      <c r="A22" s="55">
        <v>34</v>
      </c>
      <c r="B22" s="56">
        <v>0.124</v>
      </c>
      <c r="C22" s="55">
        <v>34</v>
      </c>
      <c r="D22" s="56">
        <v>0.154</v>
      </c>
      <c r="E22" s="55">
        <v>34</v>
      </c>
      <c r="F22" s="57">
        <v>0.14899999999999999</v>
      </c>
      <c r="G22" s="55">
        <v>34</v>
      </c>
      <c r="H22" s="56">
        <v>0.19600000000000001</v>
      </c>
    </row>
    <row r="23" spans="1:8" x14ac:dyDescent="0.25">
      <c r="A23" s="55">
        <v>35</v>
      </c>
      <c r="B23" s="56">
        <v>0.14499999999999999</v>
      </c>
      <c r="C23" s="55">
        <v>35</v>
      </c>
      <c r="D23" s="56">
        <v>0.20200000000000001</v>
      </c>
      <c r="E23" s="55">
        <v>35</v>
      </c>
      <c r="F23" s="57">
        <v>0.18099999999999999</v>
      </c>
      <c r="G23" s="55">
        <v>35</v>
      </c>
      <c r="H23" s="56">
        <v>0.27800000000000002</v>
      </c>
    </row>
    <row r="24" spans="1:8" x14ac:dyDescent="0.25">
      <c r="A24" s="55">
        <v>36</v>
      </c>
      <c r="B24" s="56">
        <v>0.14499999999999999</v>
      </c>
      <c r="C24" s="55">
        <v>36</v>
      </c>
      <c r="D24" s="56">
        <v>0.20200000000000001</v>
      </c>
      <c r="E24" s="55">
        <v>36</v>
      </c>
      <c r="F24" s="57">
        <v>0.18099999999999999</v>
      </c>
      <c r="G24" s="55">
        <v>36</v>
      </c>
      <c r="H24" s="56">
        <v>0.27800000000000002</v>
      </c>
    </row>
    <row r="25" spans="1:8" x14ac:dyDescent="0.25">
      <c r="A25" s="55">
        <v>37</v>
      </c>
      <c r="B25" s="56">
        <v>0.14499999999999999</v>
      </c>
      <c r="C25" s="55">
        <v>37</v>
      </c>
      <c r="D25" s="56">
        <v>0.20200000000000001</v>
      </c>
      <c r="E25" s="55">
        <v>37</v>
      </c>
      <c r="F25" s="57">
        <v>0.18099999999999999</v>
      </c>
      <c r="G25" s="55">
        <v>37</v>
      </c>
      <c r="H25" s="56">
        <v>0.27800000000000002</v>
      </c>
    </row>
    <row r="26" spans="1:8" x14ac:dyDescent="0.25">
      <c r="A26" s="55">
        <v>38</v>
      </c>
      <c r="B26" s="56">
        <v>0.14499999999999999</v>
      </c>
      <c r="C26" s="55">
        <v>38</v>
      </c>
      <c r="D26" s="56">
        <v>0.20200000000000001</v>
      </c>
      <c r="E26" s="55">
        <v>38</v>
      </c>
      <c r="F26" s="57">
        <v>0.18099999999999999</v>
      </c>
      <c r="G26" s="55">
        <v>38</v>
      </c>
      <c r="H26" s="56">
        <v>0.27800000000000002</v>
      </c>
    </row>
    <row r="27" spans="1:8" x14ac:dyDescent="0.25">
      <c r="A27" s="55">
        <v>39</v>
      </c>
      <c r="B27" s="56">
        <v>0.14499999999999999</v>
      </c>
      <c r="C27" s="55">
        <v>39</v>
      </c>
      <c r="D27" s="56">
        <v>0.20200000000000001</v>
      </c>
      <c r="E27" s="55">
        <v>39</v>
      </c>
      <c r="F27" s="57">
        <v>0.18099999999999999</v>
      </c>
      <c r="G27" s="55">
        <v>39</v>
      </c>
      <c r="H27" s="56">
        <v>0.27800000000000002</v>
      </c>
    </row>
    <row r="28" spans="1:8" x14ac:dyDescent="0.25">
      <c r="A28" s="55">
        <v>40</v>
      </c>
      <c r="B28" s="56">
        <v>0.20899999999999999</v>
      </c>
      <c r="C28" s="55">
        <v>40</v>
      </c>
      <c r="D28" s="56">
        <v>0.34499999999999997</v>
      </c>
      <c r="E28" s="55">
        <v>40</v>
      </c>
      <c r="F28" s="57">
        <v>0.23699999999999999</v>
      </c>
      <c r="G28" s="55">
        <v>40</v>
      </c>
      <c r="H28" s="56">
        <v>0.434</v>
      </c>
    </row>
    <row r="29" spans="1:8" x14ac:dyDescent="0.25">
      <c r="A29" s="55">
        <v>41</v>
      </c>
      <c r="B29" s="56">
        <v>0.20899999999999999</v>
      </c>
      <c r="C29" s="55">
        <v>41</v>
      </c>
      <c r="D29" s="56">
        <v>0.34499999999999997</v>
      </c>
      <c r="E29" s="55">
        <v>41</v>
      </c>
      <c r="F29" s="57">
        <v>0.23699999999999999</v>
      </c>
      <c r="G29" s="55">
        <v>41</v>
      </c>
      <c r="H29" s="56">
        <v>0.434</v>
      </c>
    </row>
    <row r="30" spans="1:8" x14ac:dyDescent="0.25">
      <c r="A30" s="55">
        <v>42</v>
      </c>
      <c r="B30" s="56">
        <v>0.20899999999999999</v>
      </c>
      <c r="C30" s="55">
        <v>42</v>
      </c>
      <c r="D30" s="56">
        <v>0.34499999999999997</v>
      </c>
      <c r="E30" s="55">
        <v>42</v>
      </c>
      <c r="F30" s="57">
        <v>0.23699999999999999</v>
      </c>
      <c r="G30" s="55">
        <v>42</v>
      </c>
      <c r="H30" s="56">
        <v>0.434</v>
      </c>
    </row>
    <row r="31" spans="1:8" x14ac:dyDescent="0.25">
      <c r="A31" s="55">
        <v>43</v>
      </c>
      <c r="B31" s="56">
        <v>0.20899999999999999</v>
      </c>
      <c r="C31" s="55">
        <v>43</v>
      </c>
      <c r="D31" s="56">
        <v>0.34499999999999997</v>
      </c>
      <c r="E31" s="55">
        <v>43</v>
      </c>
      <c r="F31" s="57">
        <v>0.23699999999999999</v>
      </c>
      <c r="G31" s="55">
        <v>43</v>
      </c>
      <c r="H31" s="56">
        <v>0.434</v>
      </c>
    </row>
    <row r="32" spans="1:8" x14ac:dyDescent="0.25">
      <c r="A32" s="55">
        <v>44</v>
      </c>
      <c r="B32" s="56">
        <v>0.20899999999999999</v>
      </c>
      <c r="C32" s="55">
        <v>44</v>
      </c>
      <c r="D32" s="56">
        <v>0.34499999999999997</v>
      </c>
      <c r="E32" s="55">
        <v>44</v>
      </c>
      <c r="F32" s="57">
        <v>0.23699999999999999</v>
      </c>
      <c r="G32" s="55">
        <v>44</v>
      </c>
      <c r="H32" s="56">
        <v>0.434</v>
      </c>
    </row>
    <row r="33" spans="1:8" x14ac:dyDescent="0.25">
      <c r="A33" s="55">
        <v>45</v>
      </c>
      <c r="B33" s="56">
        <v>0.36299999999999999</v>
      </c>
      <c r="C33" s="55">
        <v>45</v>
      </c>
      <c r="D33" s="56">
        <v>0.71799999999999997</v>
      </c>
      <c r="E33" s="55">
        <v>45</v>
      </c>
      <c r="F33" s="57">
        <v>0.34899999999999998</v>
      </c>
      <c r="G33" s="55">
        <v>45</v>
      </c>
      <c r="H33" s="56">
        <v>0.72699999999999998</v>
      </c>
    </row>
    <row r="34" spans="1:8" x14ac:dyDescent="0.25">
      <c r="A34" s="55">
        <v>46</v>
      </c>
      <c r="B34" s="56">
        <v>0.36299999999999999</v>
      </c>
      <c r="C34" s="55">
        <v>46</v>
      </c>
      <c r="D34" s="56">
        <v>0.71799999999999997</v>
      </c>
      <c r="E34" s="55">
        <v>46</v>
      </c>
      <c r="F34" s="57">
        <v>0.34899999999999998</v>
      </c>
      <c r="G34" s="55">
        <v>46</v>
      </c>
      <c r="H34" s="56">
        <v>0.72699999999999998</v>
      </c>
    </row>
    <row r="35" spans="1:8" x14ac:dyDescent="0.25">
      <c r="A35" s="55">
        <v>47</v>
      </c>
      <c r="B35" s="56">
        <v>0.36299999999999999</v>
      </c>
      <c r="C35" s="55">
        <v>47</v>
      </c>
      <c r="D35" s="56">
        <v>0.71799999999999997</v>
      </c>
      <c r="E35" s="55">
        <v>47</v>
      </c>
      <c r="F35" s="57">
        <v>0.34899999999999998</v>
      </c>
      <c r="G35" s="55">
        <v>47</v>
      </c>
      <c r="H35" s="56">
        <v>0.72699999999999998</v>
      </c>
    </row>
    <row r="36" spans="1:8" x14ac:dyDescent="0.25">
      <c r="A36" s="55">
        <v>48</v>
      </c>
      <c r="B36" s="56">
        <v>0.36299999999999999</v>
      </c>
      <c r="C36" s="55">
        <v>48</v>
      </c>
      <c r="D36" s="56">
        <v>0.71799999999999997</v>
      </c>
      <c r="E36" s="55">
        <v>48</v>
      </c>
      <c r="F36" s="57">
        <v>0.34899999999999998</v>
      </c>
      <c r="G36" s="55">
        <v>48</v>
      </c>
      <c r="H36" s="56">
        <v>0.72699999999999998</v>
      </c>
    </row>
    <row r="37" spans="1:8" x14ac:dyDescent="0.25">
      <c r="A37" s="55">
        <v>49</v>
      </c>
      <c r="B37" s="56">
        <v>0.36299999999999999</v>
      </c>
      <c r="C37" s="55">
        <v>49</v>
      </c>
      <c r="D37" s="56">
        <v>0.71799999999999997</v>
      </c>
      <c r="E37" s="55">
        <v>49</v>
      </c>
      <c r="F37" s="57">
        <v>0.34899999999999998</v>
      </c>
      <c r="G37" s="55">
        <v>49</v>
      </c>
      <c r="H37" s="56">
        <v>0.72699999999999998</v>
      </c>
    </row>
    <row r="38" spans="1:8" x14ac:dyDescent="0.25">
      <c r="A38" s="55">
        <v>50</v>
      </c>
      <c r="B38" s="56">
        <v>0.57099999999999995</v>
      </c>
      <c r="C38" s="55">
        <v>50</v>
      </c>
      <c r="D38" s="56">
        <v>1.3080000000000001</v>
      </c>
      <c r="E38" s="55">
        <v>50</v>
      </c>
      <c r="F38" s="57">
        <v>0.47199999999999998</v>
      </c>
      <c r="G38" s="55">
        <v>50</v>
      </c>
      <c r="H38" s="56">
        <v>1.0409999999999999</v>
      </c>
    </row>
    <row r="39" spans="1:8" x14ac:dyDescent="0.25">
      <c r="A39" s="55">
        <v>51</v>
      </c>
      <c r="B39" s="56">
        <v>0.57099999999999995</v>
      </c>
      <c r="C39" s="55">
        <v>51</v>
      </c>
      <c r="D39" s="56">
        <v>1.3080000000000001</v>
      </c>
      <c r="E39" s="55">
        <v>51</v>
      </c>
      <c r="F39" s="57">
        <v>0.47199999999999998</v>
      </c>
      <c r="G39" s="55">
        <v>51</v>
      </c>
      <c r="H39" s="56">
        <v>1.0409999999999999</v>
      </c>
    </row>
    <row r="40" spans="1:8" x14ac:dyDescent="0.25">
      <c r="A40" s="55">
        <v>52</v>
      </c>
      <c r="B40" s="56">
        <v>0.57099999999999995</v>
      </c>
      <c r="C40" s="55">
        <v>52</v>
      </c>
      <c r="D40" s="56">
        <v>1.3080000000000001</v>
      </c>
      <c r="E40" s="55">
        <v>52</v>
      </c>
      <c r="F40" s="57">
        <v>0.47199999999999998</v>
      </c>
      <c r="G40" s="55">
        <v>52</v>
      </c>
      <c r="H40" s="56">
        <v>1.0409999999999999</v>
      </c>
    </row>
    <row r="41" spans="1:8" x14ac:dyDescent="0.25">
      <c r="A41" s="55">
        <v>53</v>
      </c>
      <c r="B41" s="56">
        <v>0.57099999999999995</v>
      </c>
      <c r="C41" s="55">
        <v>53</v>
      </c>
      <c r="D41" s="56">
        <v>1.3080000000000001</v>
      </c>
      <c r="E41" s="55">
        <v>53</v>
      </c>
      <c r="F41" s="57">
        <v>0.47199999999999998</v>
      </c>
      <c r="G41" s="55">
        <v>53</v>
      </c>
      <c r="H41" s="56">
        <v>1.0409999999999999</v>
      </c>
    </row>
    <row r="42" spans="1:8" x14ac:dyDescent="0.25">
      <c r="A42" s="55">
        <v>54</v>
      </c>
      <c r="B42" s="56">
        <v>0.57099999999999995</v>
      </c>
      <c r="C42" s="55">
        <v>54</v>
      </c>
      <c r="D42" s="56">
        <v>1.3080000000000001</v>
      </c>
      <c r="E42" s="55">
        <v>54</v>
      </c>
      <c r="F42" s="57">
        <v>0.47199999999999998</v>
      </c>
      <c r="G42" s="55">
        <v>54</v>
      </c>
      <c r="H42" s="56">
        <v>1.0409999999999999</v>
      </c>
    </row>
    <row r="43" spans="1:8" x14ac:dyDescent="0.25">
      <c r="A43" s="55">
        <v>55</v>
      </c>
      <c r="B43" s="56">
        <v>0.96899999999999997</v>
      </c>
      <c r="C43" s="55">
        <v>55</v>
      </c>
      <c r="D43" s="56">
        <v>2.42</v>
      </c>
      <c r="E43" s="55">
        <v>55</v>
      </c>
      <c r="F43" s="57">
        <v>0.625</v>
      </c>
      <c r="G43" s="55">
        <v>55</v>
      </c>
      <c r="H43" s="56">
        <v>1.36</v>
      </c>
    </row>
    <row r="44" spans="1:8" x14ac:dyDescent="0.25">
      <c r="A44" s="55">
        <v>56</v>
      </c>
      <c r="B44" s="56">
        <v>0.96899999999999997</v>
      </c>
      <c r="C44" s="55">
        <v>56</v>
      </c>
      <c r="D44" s="56">
        <v>2.42</v>
      </c>
      <c r="E44" s="55">
        <v>56</v>
      </c>
      <c r="F44" s="57">
        <v>0.625</v>
      </c>
      <c r="G44" s="55">
        <v>56</v>
      </c>
      <c r="H44" s="56">
        <v>1.36</v>
      </c>
    </row>
    <row r="45" spans="1:8" x14ac:dyDescent="0.25">
      <c r="A45" s="55">
        <v>57</v>
      </c>
      <c r="B45" s="56">
        <v>0.96899999999999997</v>
      </c>
      <c r="C45" s="55">
        <v>57</v>
      </c>
      <c r="D45" s="56">
        <v>2.42</v>
      </c>
      <c r="E45" s="55">
        <v>57</v>
      </c>
      <c r="F45" s="57">
        <v>0.625</v>
      </c>
      <c r="G45" s="55">
        <v>57</v>
      </c>
      <c r="H45" s="56">
        <v>1.36</v>
      </c>
    </row>
    <row r="46" spans="1:8" x14ac:dyDescent="0.25">
      <c r="A46" s="55">
        <v>58</v>
      </c>
      <c r="B46" s="56">
        <v>0.96899999999999997</v>
      </c>
      <c r="C46" s="55">
        <v>58</v>
      </c>
      <c r="D46" s="56">
        <v>2.42</v>
      </c>
      <c r="E46" s="55">
        <v>58</v>
      </c>
      <c r="F46" s="57">
        <v>0.625</v>
      </c>
      <c r="G46" s="55">
        <v>58</v>
      </c>
      <c r="H46" s="56">
        <v>1.36</v>
      </c>
    </row>
    <row r="47" spans="1:8" x14ac:dyDescent="0.25">
      <c r="A47" s="55">
        <v>59</v>
      </c>
      <c r="B47" s="56">
        <v>0.96899999999999997</v>
      </c>
      <c r="C47" s="55">
        <v>59</v>
      </c>
      <c r="D47" s="56">
        <v>2.42</v>
      </c>
      <c r="E47" s="55">
        <v>59</v>
      </c>
      <c r="F47" s="57">
        <v>0.625</v>
      </c>
      <c r="G47" s="55">
        <v>59</v>
      </c>
      <c r="H47" s="56">
        <v>1.36</v>
      </c>
    </row>
    <row r="48" spans="1:8" x14ac:dyDescent="0.25">
      <c r="A48" s="55">
        <v>60</v>
      </c>
      <c r="B48" s="56">
        <v>1.6439999999999999</v>
      </c>
      <c r="C48" s="55">
        <v>60</v>
      </c>
      <c r="D48" s="56">
        <v>4.0739999999999998</v>
      </c>
      <c r="E48" s="55">
        <v>60</v>
      </c>
      <c r="F48" s="57">
        <v>0.91</v>
      </c>
      <c r="G48" s="55">
        <v>60</v>
      </c>
      <c r="H48" s="56">
        <v>1.8089999999999999</v>
      </c>
    </row>
    <row r="49" spans="1:8" x14ac:dyDescent="0.25">
      <c r="A49" s="55">
        <v>61</v>
      </c>
      <c r="B49" s="56">
        <v>1.6439999999999999</v>
      </c>
      <c r="C49" s="55">
        <v>61</v>
      </c>
      <c r="D49" s="56">
        <v>4.0739999999999998</v>
      </c>
      <c r="E49" s="55">
        <v>61</v>
      </c>
      <c r="F49" s="57">
        <v>0.91</v>
      </c>
      <c r="G49" s="55">
        <v>61</v>
      </c>
      <c r="H49" s="56">
        <v>1.8089999999999999</v>
      </c>
    </row>
    <row r="50" spans="1:8" x14ac:dyDescent="0.25">
      <c r="A50" s="55">
        <v>62</v>
      </c>
      <c r="B50" s="56">
        <v>1.6439999999999999</v>
      </c>
      <c r="C50" s="55">
        <v>62</v>
      </c>
      <c r="D50" s="56">
        <v>4.0739999999999998</v>
      </c>
      <c r="E50" s="55">
        <v>62</v>
      </c>
      <c r="F50" s="57">
        <v>0.91</v>
      </c>
      <c r="G50" s="55">
        <v>62</v>
      </c>
      <c r="H50" s="56">
        <v>1.8089999999999999</v>
      </c>
    </row>
    <row r="51" spans="1:8" x14ac:dyDescent="0.25">
      <c r="A51" s="55">
        <v>63</v>
      </c>
      <c r="B51" s="56">
        <v>1.6439999999999999</v>
      </c>
      <c r="C51" s="55">
        <v>63</v>
      </c>
      <c r="D51" s="56">
        <v>4.0739999999999998</v>
      </c>
      <c r="E51" s="55">
        <v>63</v>
      </c>
      <c r="F51" s="57">
        <v>0.91</v>
      </c>
      <c r="G51" s="55">
        <v>63</v>
      </c>
      <c r="H51" s="56">
        <v>1.8089999999999999</v>
      </c>
    </row>
    <row r="52" spans="1:8" x14ac:dyDescent="0.25">
      <c r="A52" s="55">
        <v>64</v>
      </c>
      <c r="B52" s="56">
        <v>1.6439999999999999</v>
      </c>
      <c r="C52" s="55">
        <v>64</v>
      </c>
      <c r="D52" s="56">
        <v>4.0739999999999998</v>
      </c>
      <c r="E52" s="55">
        <v>64</v>
      </c>
      <c r="F52" s="57">
        <v>0.91</v>
      </c>
      <c r="G52" s="55">
        <v>64</v>
      </c>
      <c r="H52" s="56">
        <v>1.8089999999999999</v>
      </c>
    </row>
    <row r="53" spans="1:8" x14ac:dyDescent="0.25">
      <c r="A53" s="58">
        <v>65</v>
      </c>
      <c r="B53" s="56">
        <v>2.1880000000000002</v>
      </c>
      <c r="C53" s="58">
        <v>65</v>
      </c>
      <c r="D53" s="56">
        <v>5.4210000000000003</v>
      </c>
      <c r="E53" s="58">
        <v>65</v>
      </c>
      <c r="F53" s="57">
        <v>1.21</v>
      </c>
      <c r="G53" s="58">
        <v>65</v>
      </c>
      <c r="H53" s="56">
        <v>2.4060000000000001</v>
      </c>
    </row>
    <row r="54" spans="1:8" x14ac:dyDescent="0.25">
      <c r="A54" s="58">
        <v>66</v>
      </c>
      <c r="B54" s="56">
        <v>2.4060000000000001</v>
      </c>
      <c r="C54" s="58">
        <v>66</v>
      </c>
      <c r="D54" s="56">
        <v>5.9640000000000004</v>
      </c>
      <c r="E54" s="58">
        <v>66</v>
      </c>
      <c r="F54" s="57">
        <v>1.33</v>
      </c>
      <c r="G54" s="58">
        <v>66</v>
      </c>
      <c r="H54" s="56">
        <v>2.6469999999999998</v>
      </c>
    </row>
    <row r="55" spans="1:8" x14ac:dyDescent="0.25">
      <c r="A55" s="58">
        <v>67</v>
      </c>
      <c r="B55" s="56">
        <v>2.6419999999999999</v>
      </c>
      <c r="C55" s="58">
        <v>67</v>
      </c>
      <c r="D55" s="56">
        <v>6.56</v>
      </c>
      <c r="E55" s="58">
        <v>67</v>
      </c>
      <c r="F55" s="57">
        <v>1.4650000000000001</v>
      </c>
      <c r="G55" s="58">
        <v>67</v>
      </c>
      <c r="H55" s="56">
        <v>2.9119999999999999</v>
      </c>
    </row>
    <row r="56" spans="1:8" x14ac:dyDescent="0.25">
      <c r="A56" s="58">
        <v>68</v>
      </c>
      <c r="B56" s="56">
        <v>2.91</v>
      </c>
      <c r="C56" s="58">
        <v>68</v>
      </c>
      <c r="D56" s="56">
        <v>7.2149999999999999</v>
      </c>
      <c r="E56" s="58">
        <v>68</v>
      </c>
      <c r="F56" s="57">
        <v>1.61</v>
      </c>
      <c r="G56" s="58">
        <v>68</v>
      </c>
      <c r="H56" s="56">
        <v>3.202</v>
      </c>
    </row>
    <row r="57" spans="1:8" x14ac:dyDescent="0.25">
      <c r="A57" s="58">
        <v>69</v>
      </c>
      <c r="B57" s="56">
        <v>3.202</v>
      </c>
      <c r="C57" s="58">
        <v>69</v>
      </c>
      <c r="D57" s="56">
        <v>7.9370000000000003</v>
      </c>
      <c r="E57" s="58">
        <v>69</v>
      </c>
      <c r="F57" s="57">
        <v>1.77</v>
      </c>
      <c r="G57" s="58">
        <v>69</v>
      </c>
      <c r="H57" s="56">
        <v>3.5219999999999998</v>
      </c>
    </row>
    <row r="60" spans="1:8" x14ac:dyDescent="0.25">
      <c r="A60" s="59" t="s">
        <v>28</v>
      </c>
      <c r="B60" s="59">
        <v>0.54500000000000004</v>
      </c>
    </row>
  </sheetData>
  <sheetProtection password="DFE7" sheet="1" objects="1" scenarios="1"/>
  <mergeCells count="6">
    <mergeCell ref="B1:D1"/>
    <mergeCell ref="G2:H2"/>
    <mergeCell ref="E2:F2"/>
    <mergeCell ref="E1:H1"/>
    <mergeCell ref="A2:B2"/>
    <mergeCell ref="C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29" sqref="B29"/>
    </sheetView>
  </sheetViews>
  <sheetFormatPr defaultRowHeight="15" x14ac:dyDescent="0.25"/>
  <cols>
    <col min="1" max="1" width="21.5703125" style="6" customWidth="1"/>
    <col min="2" max="16384" width="9.140625" style="6"/>
  </cols>
  <sheetData>
    <row r="1" spans="1:2" x14ac:dyDescent="0.25">
      <c r="A1" s="6" t="s">
        <v>26</v>
      </c>
      <c r="B1" s="6">
        <v>1.4E-2</v>
      </c>
    </row>
    <row r="2" spans="1:2" x14ac:dyDescent="0.25">
      <c r="A2" s="6" t="s">
        <v>27</v>
      </c>
      <c r="B2" s="6">
        <v>1.9E-2</v>
      </c>
    </row>
  </sheetData>
  <sheetProtection password="DFE7"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MBLL Flex Credit Worksheet</vt:lpstr>
      <vt:lpstr>Sheet1</vt:lpstr>
      <vt:lpstr>Optional Life Rates</vt:lpstr>
      <vt:lpstr>Voluntary CI Rates</vt:lpstr>
      <vt:lpstr>Voluntary AD&amp;D Rates</vt:lpstr>
      <vt:lpstr>'MBLL Flex Credit Worksheet'!Print_Area</vt:lpstr>
    </vt:vector>
  </TitlesOfParts>
  <Company>HUB INTERNATIONAL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Jennifer.Edginton</dc:creator>
  <cp:lastModifiedBy>Edginton, Jennifer</cp:lastModifiedBy>
  <cp:lastPrinted>2015-10-20T16:07:36Z</cp:lastPrinted>
  <dcterms:created xsi:type="dcterms:W3CDTF">2015-08-25T18:59:41Z</dcterms:created>
  <dcterms:modified xsi:type="dcterms:W3CDTF">2017-11-27T20:30:54Z</dcterms:modified>
</cp:coreProperties>
</file>